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Пост. министерства" sheetId="1" r:id="rId1"/>
  </sheets>
  <definedNames>
    <definedName name="Excel_BuiltIn_Print_Area" localSheetId="0">'Пост. министерства'!$A$1:$S$157</definedName>
    <definedName name="Excel_BuiltIn_Print_Titles" localSheetId="0">'Пост. министерства'!$A$5:$IF$5</definedName>
    <definedName name="_xlnm.Print_Titles" localSheetId="0">'Пост. министерства'!$5:$5</definedName>
    <definedName name="_xlnm.Print_Area" localSheetId="0">'Пост. министерства'!$A$1:$W$157</definedName>
  </definedNames>
  <calcPr fullCalcOnLoad="1"/>
</workbook>
</file>

<file path=xl/sharedStrings.xml><?xml version="1.0" encoding="utf-8"?>
<sst xmlns="http://schemas.openxmlformats.org/spreadsheetml/2006/main" count="648" uniqueCount="378">
  <si>
    <t>Номер п/п</t>
  </si>
  <si>
    <t>Наименование                       предприятия</t>
  </si>
  <si>
    <t>Единица измерения</t>
  </si>
  <si>
    <t xml:space="preserve">Тариф с 01.01.2012 по 30.06.2012                     </t>
  </si>
  <si>
    <t xml:space="preserve">Тариф с 01.07.2012 по 31.08.2012                     </t>
  </si>
  <si>
    <t xml:space="preserve">Тариф с 01.09.2012 по 31.12.2012                     </t>
  </si>
  <si>
    <t>Номер, дата постановле-     ния</t>
  </si>
  <si>
    <t>Тариф с 01.01.2013 по 30.06.2013</t>
  </si>
  <si>
    <t>Тариф с 01.07.2013 по 31.12.2013</t>
  </si>
  <si>
    <t>%  роста</t>
  </si>
  <si>
    <t>Тариф с 01.01.2014 по 30.06.2014</t>
  </si>
  <si>
    <t>Тариф с 01.07.2014 по 31.12.2014</t>
  </si>
  <si>
    <t>Тариф с 01.01.2015 по 30.06.2015</t>
  </si>
  <si>
    <t>Тариф с 01.07.2015 по 31.12.2015</t>
  </si>
  <si>
    <t>Номер, дата приказа</t>
  </si>
  <si>
    <t>Тариф с 01.01.2018 по 30.06.2018</t>
  </si>
  <si>
    <t>Тариф с 01.07.2018 по 31.12.2018</t>
  </si>
  <si>
    <t>Номер, дата приказа о внесении изменений</t>
  </si>
  <si>
    <t>I.</t>
  </si>
  <si>
    <t xml:space="preserve">Тепловая энергия </t>
  </si>
  <si>
    <t>1.</t>
  </si>
  <si>
    <t xml:space="preserve">АО "Калужский завод путевых машин и гидроприводов"            </t>
  </si>
  <si>
    <t xml:space="preserve">руб./Гкал           </t>
  </si>
  <si>
    <t>№ 371-эк от 22.11.2011</t>
  </si>
  <si>
    <t>№ 269-эк от 20.11.2012</t>
  </si>
  <si>
    <t>от 09.12. 2013    N 355-эк</t>
  </si>
  <si>
    <t>от 24.11.2014  № 12-рк</t>
  </si>
  <si>
    <t>от 27.11.2017  № 227-рк</t>
  </si>
  <si>
    <t>2.</t>
  </si>
  <si>
    <t>руб./Гкал</t>
  </si>
  <si>
    <t xml:space="preserve">ООО "Калужское предприятие  "Сигнал" </t>
  </si>
  <si>
    <t>№ 429-эк от 01.12.2011</t>
  </si>
  <si>
    <t>№ 319-эк от 27.11.2012</t>
  </si>
  <si>
    <t>от 03.12. 2013  N 281-эк</t>
  </si>
  <si>
    <t>от 03.12.2014   № 57-рк</t>
  </si>
  <si>
    <t>от 27.11.2017  № 219-рк</t>
  </si>
  <si>
    <t>4.</t>
  </si>
  <si>
    <t>ОАО "Калужский мясокомбинат"</t>
  </si>
  <si>
    <t>руб./Гкал                (c НДС)</t>
  </si>
  <si>
    <t>№ 509-эк от 13.12.2011</t>
  </si>
  <si>
    <t>3.</t>
  </si>
  <si>
    <t>АО "Калужский научно-исследовательский институт телемеханических устройств"
ФГУП "КНИИТМУ"</t>
  </si>
  <si>
    <t>№ 522-эк от 13.12.2011</t>
  </si>
  <si>
    <t>№ 274-эк от 20.11.2012</t>
  </si>
  <si>
    <t>от 03.12.2013  N 283-эк</t>
  </si>
  <si>
    <t>от 24.11.2014  № 13-рк</t>
  </si>
  <si>
    <t>от 18.12.2017  № 417-рк</t>
  </si>
  <si>
    <t>ООО "Аркаим"  (Калужский кооперативный техникум)</t>
  </si>
  <si>
    <t>№ 385-эк от 22.11.2011</t>
  </si>
  <si>
    <t>№ 335-эк от 27.11.2012</t>
  </si>
  <si>
    <t>от 03.12.2013  N 266-эк</t>
  </si>
  <si>
    <t>от 26.11.2014  № 34-рк</t>
  </si>
  <si>
    <t>от 20.11.2017  № 149-рк</t>
  </si>
  <si>
    <t>5.</t>
  </si>
  <si>
    <t>ОАО "Калужский турбинный завод"</t>
  </si>
  <si>
    <t xml:space="preserve">руб./Гкал               </t>
  </si>
  <si>
    <t>№ 574-эк от 22.12.2011</t>
  </si>
  <si>
    <t>№ 523-эк от 27.12.2012</t>
  </si>
  <si>
    <t>от 09.12. 2013  N 356-эк</t>
  </si>
  <si>
    <t>от 11.12.2014 № 86-рк</t>
  </si>
  <si>
    <t>от 11.12.2017  № 361-рк</t>
  </si>
  <si>
    <t>6.</t>
  </si>
  <si>
    <t>АО "Калужский электромеханический завод"</t>
  </si>
  <si>
    <t xml:space="preserve">руб./Гкал    </t>
  </si>
  <si>
    <t>№ 365-эк от 22.11.2011</t>
  </si>
  <si>
    <t>№ 275-эк от 20.11.2012</t>
  </si>
  <si>
    <t>от 03.12. 2013 N 299-эк</t>
  </si>
  <si>
    <t>от 11.12.2014 № 85-рк</t>
  </si>
  <si>
    <t>от 18.12.2017  № 466-рк</t>
  </si>
  <si>
    <t>7.</t>
  </si>
  <si>
    <t>ОАО "Калужский завод автомобильного электрооборудования"</t>
  </si>
  <si>
    <t xml:space="preserve">руб./Гкал  </t>
  </si>
  <si>
    <t>№ 391-эк от 22.11.2011</t>
  </si>
  <si>
    <t>№ 336-эк от 27.11.2012</t>
  </si>
  <si>
    <t>от 03.12.2013  N 304-эк</t>
  </si>
  <si>
    <t>от 26.11.2014  № 31-рк</t>
  </si>
  <si>
    <t>от 27.11.2017  № 228-рк</t>
  </si>
  <si>
    <t>8.</t>
  </si>
  <si>
    <t>ОАО"НПП Калужский приборостроительный завод"Тайфун" в том числе:</t>
  </si>
  <si>
    <t>Производство и передача по собственным сетям</t>
  </si>
  <si>
    <t xml:space="preserve">руб./Гкал </t>
  </si>
  <si>
    <t>№ 334-эк от 27.11.2013</t>
  </si>
  <si>
    <t>от 13.12. 2013 N 361-эк</t>
  </si>
  <si>
    <t>от 19.12.2014  № 134-рк</t>
  </si>
  <si>
    <t>от 18.12.2017  № 450-рк</t>
  </si>
  <si>
    <t>Производство и передача по собственным сетям и с использованием тепловых сетей МУП "Калугатеплосеть"</t>
  </si>
  <si>
    <t>9.</t>
  </si>
  <si>
    <t>АО "Калужский завод "Ремпутьмаш"</t>
  </si>
  <si>
    <t xml:space="preserve">руб./Гкал   </t>
  </si>
  <si>
    <t>№ 560-эк от 20.12.2011</t>
  </si>
  <si>
    <t>№ 280-эк от 20.11.2012</t>
  </si>
  <si>
    <t>от 03.12.2013 N 286-эк</t>
  </si>
  <si>
    <t>от 26.11.2014  № 42-рк</t>
  </si>
  <si>
    <t>от 04.12.2017  № 303-рк</t>
  </si>
  <si>
    <t>10.</t>
  </si>
  <si>
    <t>АО "Калужская обувная фабрика "КАЛИТА"</t>
  </si>
  <si>
    <t>№ 511-эк от 13.12.2011</t>
  </si>
  <si>
    <t>№ 340-эк от 27.11.2012</t>
  </si>
  <si>
    <t>от 03.12.2013  N 261-эк</t>
  </si>
  <si>
    <t>от 24.11.2014  № 11-рк</t>
  </si>
  <si>
    <t>от 04.12.2017  № 301-рк</t>
  </si>
  <si>
    <t>11.</t>
  </si>
  <si>
    <t>АО "Калужский завод телеграфной аппаратуры"</t>
  </si>
  <si>
    <t>№ 387-эк от 22.11.2011</t>
  </si>
  <si>
    <t>№ 385-эк от 04.12.12</t>
  </si>
  <si>
    <t>от 03.12.2013 N 302-эк</t>
  </si>
  <si>
    <t>от 03.12.2014 № 52-рк          (в ред.от 26.12.2014      № 189-рк)</t>
  </si>
  <si>
    <t>от 04.12.2017  № 299-рк</t>
  </si>
  <si>
    <t>12.</t>
  </si>
  <si>
    <t>ПАО "КВАДРА- Генерирующая компания" (производственное подразделение "Калужская ТЭЦ" филиала ПАО "Квадра"-"Центральная генерация") в том числе:</t>
  </si>
  <si>
    <t>Производство и передача тепловой энергии по собственным сетям</t>
  </si>
  <si>
    <t xml:space="preserve">руб./Гкал     </t>
  </si>
  <si>
    <t>от 16.12.2014 № 111-рк</t>
  </si>
  <si>
    <t>от 11.12.2017  № 359-рк</t>
  </si>
  <si>
    <t>Производство тепловой энергии</t>
  </si>
  <si>
    <t>13.</t>
  </si>
  <si>
    <t xml:space="preserve">ОАО "Российские железные дороги" (Московско-Смоленский региональный участок Московской дирекции по тепловодоснабжению Центральной дирекции по тепловодоснабжению - филиала ОАО "РЖД")
</t>
  </si>
  <si>
    <t>Калужский участок № 1 (кроме поселка Железнодорожный)</t>
  </si>
  <si>
    <t>№ 438-эк от 01.12.2011</t>
  </si>
  <si>
    <t>№ 384-эк от 04.12.12</t>
  </si>
  <si>
    <t>от 03.12.2013 N 285-эк</t>
  </si>
  <si>
    <t>от 03.12.2014   № 54-рк</t>
  </si>
  <si>
    <t>от 18.12.2017  № 444-рк</t>
  </si>
  <si>
    <t xml:space="preserve">Калужский участок N 2 (поселок Железнодорожный)   </t>
  </si>
  <si>
    <t>от 03.12. 2013  N 285-эк</t>
  </si>
  <si>
    <t>14.</t>
  </si>
  <si>
    <t>ОАО "Калугатехремонт"</t>
  </si>
  <si>
    <t>№ 425-эк от 01.12.2011</t>
  </si>
  <si>
    <t>№ 380-эк от 04.12.12</t>
  </si>
  <si>
    <t>от 03.12. 2013 N 264-эк</t>
  </si>
  <si>
    <t>от 03.12.2014   № 51-рк</t>
  </si>
  <si>
    <t>от 27.11.2017  № 216-рк</t>
  </si>
  <si>
    <t>15.</t>
  </si>
  <si>
    <t>ЗАО "Калужский завод строительных материалов"</t>
  </si>
  <si>
    <t>№ 519-эк от 13.12.2011</t>
  </si>
  <si>
    <t>№ 284-эк от 20.11.2012</t>
  </si>
  <si>
    <t>от 03.12.2013 N 303-эк</t>
  </si>
  <si>
    <t>от 26.11.2014  № 29-рк</t>
  </si>
  <si>
    <t>от 19.12.2016  № 284-рк</t>
  </si>
  <si>
    <t>16.</t>
  </si>
  <si>
    <t>МУП "Калугатеплосеть" в том числе:</t>
  </si>
  <si>
    <t>№ 529-эк от 13.12.2011</t>
  </si>
  <si>
    <t>№ 519-эк от 27.12.2013</t>
  </si>
  <si>
    <t>от 18.12. 2013 N 385-эк</t>
  </si>
  <si>
    <t>от 19.12.2014  № 143-рк</t>
  </si>
  <si>
    <t>от 18.12.2017  № 458-рк</t>
  </si>
  <si>
    <r>
      <t xml:space="preserve">Покупная тепловая энергия от </t>
    </r>
    <r>
      <rPr>
        <b/>
        <i/>
        <sz val="12"/>
        <color indexed="16"/>
        <rFont val="Times New Roman"/>
        <family val="1"/>
      </rPr>
      <t>ОАО "Калужский завод автомобильного электрооборудования"</t>
    </r>
  </si>
  <si>
    <r>
      <t xml:space="preserve">Покупная тепловая энергия от </t>
    </r>
    <r>
      <rPr>
        <b/>
        <i/>
        <sz val="12"/>
        <color indexed="16"/>
        <rFont val="Times New Roman"/>
        <family val="1"/>
      </rPr>
      <t xml:space="preserve">АО "Калужский завод "Ремпутьмаш" </t>
    </r>
  </si>
  <si>
    <r>
      <t xml:space="preserve">Покупная тепловая энергия от </t>
    </r>
    <r>
      <rPr>
        <b/>
        <i/>
        <sz val="12"/>
        <color indexed="16"/>
        <rFont val="Times New Roman"/>
        <family val="1"/>
      </rPr>
      <t>ОАО "Калугатехремонт"</t>
    </r>
    <r>
      <rPr>
        <i/>
        <sz val="12"/>
        <rFont val="Times New Roman"/>
        <family val="1"/>
      </rPr>
      <t xml:space="preserve"> </t>
    </r>
  </si>
  <si>
    <r>
      <t>Покупная тепловая энергия от филиала</t>
    </r>
    <r>
      <rPr>
        <b/>
        <i/>
        <sz val="12"/>
        <color indexed="16"/>
        <rFont val="Times New Roman"/>
        <family val="1"/>
      </rPr>
      <t xml:space="preserve"> ПАО "Квадра" </t>
    </r>
    <r>
      <rPr>
        <i/>
        <sz val="12"/>
        <rFont val="Times New Roman"/>
        <family val="1"/>
      </rPr>
      <t xml:space="preserve">- Центральная генерация"  ПО "Калужская ТЭЦ"  </t>
    </r>
  </si>
  <si>
    <r>
      <t xml:space="preserve">Покупная тепловая энергия от </t>
    </r>
    <r>
      <rPr>
        <b/>
        <i/>
        <sz val="12"/>
        <color indexed="16"/>
        <rFont val="Times New Roman"/>
        <family val="1"/>
      </rPr>
      <t xml:space="preserve">АО "Калужский электромеханический завод" </t>
    </r>
  </si>
  <si>
    <r>
      <t xml:space="preserve">Покупная тепловая энергия от </t>
    </r>
    <r>
      <rPr>
        <b/>
        <i/>
        <sz val="12"/>
        <color indexed="16"/>
        <rFont val="Times New Roman"/>
        <family val="1"/>
      </rPr>
      <t xml:space="preserve">АО "Калужский  завод телеграфной аппаратуры" </t>
    </r>
  </si>
  <si>
    <r>
      <t xml:space="preserve">Покупная тепловая энергия от </t>
    </r>
    <r>
      <rPr>
        <b/>
        <i/>
        <sz val="12"/>
        <color indexed="16"/>
        <rFont val="Times New Roman"/>
        <family val="1"/>
      </rPr>
      <t xml:space="preserve">ОАО "Калужский  турбинный завод" </t>
    </r>
  </si>
  <si>
    <r>
      <t xml:space="preserve">Покупная тепловая энергия от </t>
    </r>
    <r>
      <rPr>
        <b/>
        <i/>
        <sz val="12"/>
        <color indexed="16"/>
        <rFont val="Times New Roman"/>
        <family val="1"/>
      </rPr>
      <t>АО "Калужский завод путевых машин и гидроприводов"</t>
    </r>
    <r>
      <rPr>
        <i/>
        <sz val="12"/>
        <rFont val="Times New Roman"/>
        <family val="1"/>
      </rPr>
      <t xml:space="preserve">, через  сети ОАО "Восход" </t>
    </r>
  </si>
  <si>
    <r>
      <t xml:space="preserve">Покупная тепловая энергия от </t>
    </r>
    <r>
      <rPr>
        <b/>
        <i/>
        <sz val="12"/>
        <color indexed="16"/>
        <rFont val="Times New Roman"/>
        <family val="1"/>
      </rPr>
      <t>АО "Калужский завод путевых машин и гидроприводов", через  сети ОАО "Восход" и МУП "Калугатеплосеть"</t>
    </r>
  </si>
  <si>
    <t>17.</t>
  </si>
  <si>
    <t>ЗАО "Азаровский завод стеновых материалов"</t>
  </si>
  <si>
    <t>№ 434-эк от 01.12.2011</t>
  </si>
  <si>
    <t>№ 322-эк от 27.11.2012</t>
  </si>
  <si>
    <t>от 03.12.2013 N 254-эк</t>
  </si>
  <si>
    <t>от 26.11.2014  № 28-рк</t>
  </si>
  <si>
    <t>услуги не оказывает</t>
  </si>
  <si>
    <t>от 12.12.2016 № 151-рк</t>
  </si>
  <si>
    <t>18.</t>
  </si>
  <si>
    <t>ООО "Дом"</t>
  </si>
  <si>
    <t>№ 468-эк от 18.12.2012</t>
  </si>
  <si>
    <t>от 09.12. 2013  N 349-эк</t>
  </si>
  <si>
    <t>от 26.11.2014  № 40-рк</t>
  </si>
  <si>
    <t>от 20.11.2017  № 138-рк</t>
  </si>
  <si>
    <t>19.</t>
  </si>
  <si>
    <t xml:space="preserve">ОАО  "Калужский завод транспортного машиностроения"
</t>
  </si>
  <si>
    <t xml:space="preserve"> от 20.11.2012 N 264-эк</t>
  </si>
  <si>
    <t>03.12. 2013 г. N 265-эк</t>
  </si>
  <si>
    <t>от 03.12.2014   № 53-рк</t>
  </si>
  <si>
    <t>от 20.11.2017  № 122-рк</t>
  </si>
  <si>
    <t>20.</t>
  </si>
  <si>
    <t xml:space="preserve">ОАО "Калужский двигатель" 
</t>
  </si>
  <si>
    <t xml:space="preserve">N 279-эк от 20.11.2012  </t>
  </si>
  <si>
    <t xml:space="preserve">от 03.12. 2013  N 260-эк
</t>
  </si>
  <si>
    <t>от 26.11.2014  № 41-рк</t>
  </si>
  <si>
    <t>от 04.12.2017  № 297-рк</t>
  </si>
  <si>
    <t>21.</t>
  </si>
  <si>
    <t xml:space="preserve">АО "Калугаприбор"
</t>
  </si>
  <si>
    <t xml:space="preserve">от 20.11. 2012 г. N 277-эк
</t>
  </si>
  <si>
    <t xml:space="preserve">от 03.12. 2013 N 262-эк
</t>
  </si>
  <si>
    <t>от 03.12.2014   № 50-рк</t>
  </si>
  <si>
    <t>от 28.11.2016  № 25-рк</t>
  </si>
  <si>
    <t>22.</t>
  </si>
  <si>
    <t>ОАО "Калужская сбытовая компания"</t>
  </si>
  <si>
    <t xml:space="preserve">от 30.10. 2013 г. N 148-эк
</t>
  </si>
  <si>
    <t xml:space="preserve">от 18.12.2013 N 422-эк
</t>
  </si>
  <si>
    <t>от 30.11.2017  № 249-рк</t>
  </si>
  <si>
    <t>23.</t>
  </si>
  <si>
    <t>АО "Главное управление жилищно-коммунального хозяйства" (ОАО "РЭУ")</t>
  </si>
  <si>
    <t>от 28.12.2012 г. N 527-эк</t>
  </si>
  <si>
    <t xml:space="preserve">от 20.12. 2013 N 439-эк
</t>
  </si>
  <si>
    <t>от 19.12.2014 № 139-РК</t>
  </si>
  <si>
    <t>в том числе:</t>
  </si>
  <si>
    <t>с 01.12. - 31.12.2015</t>
  </si>
  <si>
    <t>По системам котельных по адресам: ул.Тульская,47(№1), д.189а, пер.Воинский 28, д.Андреевское, д.Некрасово,28</t>
  </si>
  <si>
    <t>от 16.11.2015 № 314-рк</t>
  </si>
  <si>
    <t>от 20.12.2016  № 360-рк</t>
  </si>
  <si>
    <t>За искл.систем котельных по адресам: ул.Тульская,47(№1), д.189а, пер.Воинский 28, д.Андреевское, д.Некрасово,28, ул.Беляева, 1а, ул.Горького,60, ул.Герцена,18</t>
  </si>
  <si>
    <t>24.</t>
  </si>
  <si>
    <t>ООО  "Калужский домостроительный комбинат"</t>
  </si>
  <si>
    <t xml:space="preserve">от 20.11.2012 N 263-эк
</t>
  </si>
  <si>
    <t xml:space="preserve">от 03.12. 2013 N 305-эк
</t>
  </si>
  <si>
    <t>от 03.12.2014   № 62-рк</t>
  </si>
  <si>
    <t>от 28.11.2016  № 10-рк</t>
  </si>
  <si>
    <t>я</t>
  </si>
  <si>
    <t>25.</t>
  </si>
  <si>
    <t>ООО  "Тепло-Сервис"</t>
  </si>
  <si>
    <t>от 03.12.2014   № 60-рк</t>
  </si>
  <si>
    <t>от 20.11.2017  № 123-рк</t>
  </si>
  <si>
    <t>26.</t>
  </si>
  <si>
    <t>ООО "УНИВЕРСТРОЙ"</t>
  </si>
  <si>
    <t>от 11.12.2014 № 81-рк</t>
  </si>
  <si>
    <t>от 28.11.2016  № 2-рк</t>
  </si>
  <si>
    <t>II.</t>
  </si>
  <si>
    <t xml:space="preserve">Горячая вода </t>
  </si>
  <si>
    <t>руб./куб. м              (c НДС)</t>
  </si>
  <si>
    <t>руб./куб.м</t>
  </si>
  <si>
    <t>№ 14-эк от 17.01.2012</t>
  </si>
  <si>
    <r>
      <t xml:space="preserve">c 01.02.2013  по 30.06.2013 </t>
    </r>
    <r>
      <rPr>
        <b/>
        <sz val="11"/>
        <rFont val="Times New Roman"/>
        <family val="1"/>
      </rPr>
      <t>70,20</t>
    </r>
  </si>
  <si>
    <t>№ 517-эк от 27.12.2012</t>
  </si>
  <si>
    <t>от 18.12. 2013 N 399-эк</t>
  </si>
  <si>
    <t>от 11.12.2014 № 100-рк</t>
  </si>
  <si>
    <t xml:space="preserve"> компонент на холодную воду</t>
  </si>
  <si>
    <t>от 18.12.2017 №514-рк</t>
  </si>
  <si>
    <t xml:space="preserve"> компонент на тепловую энергию</t>
  </si>
  <si>
    <t>руб./Гкал.</t>
  </si>
  <si>
    <t>№ 498-эк от 09.12.2011</t>
  </si>
  <si>
    <r>
      <t xml:space="preserve">c 01.02.2013  по 30.06.2013   </t>
    </r>
    <r>
      <rPr>
        <b/>
        <sz val="11"/>
        <rFont val="Times New Roman"/>
        <family val="1"/>
      </rPr>
      <t>99,11</t>
    </r>
  </si>
  <si>
    <t>№ 396-эк от 11.12.2012</t>
  </si>
  <si>
    <t>от 18.12. 2013 N 410-эк</t>
  </si>
  <si>
    <t>АО"НПП Калужский приборостроительный завод"Тайфун", в том числе:</t>
  </si>
  <si>
    <t>№ 159-эк от 19.11.2010 (до 31.08.2012), 136-эк от 31.07.2012 (с 01.09.2012)</t>
  </si>
  <si>
    <r>
      <t xml:space="preserve">c 01.02.2013  по 30.06.2013 </t>
    </r>
    <r>
      <rPr>
        <b/>
        <sz val="11"/>
        <rFont val="Times New Roman"/>
        <family val="1"/>
      </rPr>
      <t>103,45</t>
    </r>
  </si>
  <si>
    <t>№ 457-эк от 18.12.2012</t>
  </si>
  <si>
    <t xml:space="preserve">от 18.12. 2013  N 428-эк
</t>
  </si>
  <si>
    <t>от 19.12.2014  №135-рк</t>
  </si>
  <si>
    <t>от 18.12.2017  № 451-рк           от 18.12.2017  № 450-рк</t>
  </si>
  <si>
    <r>
      <t>Производство и передача по собственным сетям и</t>
    </r>
    <r>
      <rPr>
        <i/>
        <sz val="12"/>
        <color indexed="16"/>
        <rFont val="Times New Roman"/>
        <family val="1"/>
      </rPr>
      <t xml:space="preserve"> с использованием тепловых сетей МУП "Калугатеплосеть"</t>
    </r>
  </si>
  <si>
    <t xml:space="preserve">от 18.12.2013 N 428-эк
</t>
  </si>
  <si>
    <t>от 19.12.2014  № 135-рк</t>
  </si>
  <si>
    <t>№ 451-эк от 01.12.2011</t>
  </si>
  <si>
    <t>№ 360-эк от 30.11.2012</t>
  </si>
  <si>
    <t xml:space="preserve">от 18.12. 2013 N 405-эк
</t>
  </si>
  <si>
    <t>от 18.12.2016  № 508-рк</t>
  </si>
  <si>
    <t xml:space="preserve">руб./куб. м  </t>
  </si>
  <si>
    <t>№ 496-эк от 09.12.2011</t>
  </si>
  <si>
    <r>
      <t xml:space="preserve">c 01.02.2013  по 30.06.2013   </t>
    </r>
    <r>
      <rPr>
        <b/>
        <sz val="11"/>
        <rFont val="Times New Roman"/>
        <family val="1"/>
      </rPr>
      <t xml:space="preserve"> 89,07</t>
    </r>
  </si>
  <si>
    <t>№ 408-эк от 11.12.2012</t>
  </si>
  <si>
    <t xml:space="preserve">от 18.12. 2013 N 407-эк
</t>
  </si>
  <si>
    <t>ОАО "Российские железные дороги" ( Московская дирекция по тепловодоснабжению центральной дирекции по тепловодоснабжению-- филиал ОАО "РЖД")</t>
  </si>
  <si>
    <r>
      <t>(</t>
    </r>
    <r>
      <rPr>
        <i/>
        <u val="single"/>
        <sz val="12"/>
        <rFont val="Times New Roman"/>
        <family val="1"/>
      </rPr>
      <t xml:space="preserve">Калужский участок № 1 </t>
    </r>
    <r>
      <rPr>
        <i/>
        <sz val="12"/>
        <rFont val="Times New Roman"/>
        <family val="1"/>
      </rPr>
      <t xml:space="preserve">, кроме котельной станции Калуга 1 - поселок Железнодорожный) </t>
    </r>
  </si>
  <si>
    <r>
      <t xml:space="preserve">c 01.02.2013  по 30.06.2013 </t>
    </r>
    <r>
      <rPr>
        <b/>
        <sz val="11"/>
        <rFont val="Times New Roman"/>
        <family val="1"/>
      </rPr>
      <t>105,93</t>
    </r>
  </si>
  <si>
    <t>№ 458-эк от 18.12.13</t>
  </si>
  <si>
    <t xml:space="preserve">от 20.12.2013 N 474-эк
</t>
  </si>
  <si>
    <t>от 19.12.2014  № 164-рк</t>
  </si>
  <si>
    <t>от 18.12.2017  № 512-рк</t>
  </si>
  <si>
    <r>
      <t>(</t>
    </r>
    <r>
      <rPr>
        <i/>
        <u val="single"/>
        <sz val="12"/>
        <rFont val="Times New Roman"/>
        <family val="1"/>
      </rPr>
      <t xml:space="preserve">Калужский участок № 2 </t>
    </r>
    <r>
      <rPr>
        <i/>
        <sz val="12"/>
        <rFont val="Times New Roman"/>
        <family val="1"/>
      </rPr>
      <t xml:space="preserve">, котельная станции Калуга 1 - поселок Железнодорожный) </t>
    </r>
  </si>
  <si>
    <r>
      <t xml:space="preserve">c 01.02.2013  по 30.06.2013 </t>
    </r>
    <r>
      <rPr>
        <b/>
        <sz val="11"/>
        <rFont val="Times New Roman"/>
        <family val="1"/>
      </rPr>
      <t>103,65</t>
    </r>
  </si>
  <si>
    <t>№ 458-эк от 18.12.12</t>
  </si>
  <si>
    <t xml:space="preserve">от 20.12. 2013 N 474-эк
</t>
  </si>
  <si>
    <t>МУП "Калугатеплосеть", в том числе:</t>
  </si>
  <si>
    <t xml:space="preserve">руб./куб. м   </t>
  </si>
  <si>
    <t>№ 513-эк от 27.12.2012</t>
  </si>
  <si>
    <t xml:space="preserve">от 20.12. 2013 N 472-эк (в ред 17-эк)
</t>
  </si>
  <si>
    <t>от 19.12.2014  № 154-рк</t>
  </si>
  <si>
    <t>от 18.12.2017 №506-рк</t>
  </si>
  <si>
    <r>
      <t>Передача  по сетям КТС горячей воды ОАО</t>
    </r>
    <r>
      <rPr>
        <b/>
        <i/>
        <sz val="12"/>
        <color indexed="16"/>
        <rFont val="Times New Roman"/>
        <family val="1"/>
      </rPr>
      <t xml:space="preserve"> "Калужский завод автомобильного электрооборудования"</t>
    </r>
  </si>
  <si>
    <t xml:space="preserve">от 18.12. 2013 N 385-эк
</t>
  </si>
  <si>
    <r>
      <t xml:space="preserve">Передача по сетям КТС  горячей воды </t>
    </r>
    <r>
      <rPr>
        <i/>
        <sz val="12"/>
        <color indexed="16"/>
        <rFont val="Times New Roman"/>
        <family val="1"/>
      </rPr>
      <t xml:space="preserve">АО "Калужский завод "Ремпутьмаш" </t>
    </r>
  </si>
  <si>
    <r>
      <t>Передача по сетям КТС горячей воды</t>
    </r>
    <r>
      <rPr>
        <i/>
        <sz val="12"/>
        <color indexed="16"/>
        <rFont val="Times New Roman"/>
        <family val="1"/>
      </rPr>
      <t xml:space="preserve"> ОАО "Калугатехремонт" </t>
    </r>
  </si>
  <si>
    <r>
      <t xml:space="preserve">Передача по сетям КТС горячей воды </t>
    </r>
    <r>
      <rPr>
        <i/>
        <sz val="12"/>
        <color indexed="16"/>
        <rFont val="Times New Roman"/>
        <family val="1"/>
      </rPr>
      <t xml:space="preserve">ОАО "Калужский  турбинный завод" </t>
    </r>
  </si>
  <si>
    <r>
      <t>Покупная тепловая энергия от</t>
    </r>
    <r>
      <rPr>
        <i/>
        <sz val="12"/>
        <color indexed="16"/>
        <rFont val="Times New Roman"/>
        <family val="1"/>
      </rPr>
      <t xml:space="preserve"> АО "Калужский  завод телеграфной аппаратуры" </t>
    </r>
  </si>
  <si>
    <r>
      <t xml:space="preserve">Покупная тепловая энергия от </t>
    </r>
    <r>
      <rPr>
        <i/>
        <sz val="12"/>
        <color indexed="16"/>
        <rFont val="Times New Roman"/>
        <family val="1"/>
      </rPr>
      <t xml:space="preserve">АО "Калужский  электромеханический завод" </t>
    </r>
  </si>
  <si>
    <r>
      <t>Покупная тепловая энергия от ОАО</t>
    </r>
    <r>
      <rPr>
        <i/>
        <sz val="12"/>
        <color indexed="16"/>
        <rFont val="Times New Roman"/>
        <family val="1"/>
      </rPr>
      <t xml:space="preserve"> "РЖД" Калужский участок №1 (кроме поселка Железнодорожный)</t>
    </r>
  </si>
  <si>
    <t>от 19.12.2014 № 143-рк</t>
  </si>
  <si>
    <t>№ 454-эк от 01.12.2011</t>
  </si>
  <si>
    <t>№ 363-эк от 30.11.2012</t>
  </si>
  <si>
    <t xml:space="preserve">от 18.12. 2013  N 396-эк
</t>
  </si>
  <si>
    <t>от 12.12.2015  № 213-рк</t>
  </si>
  <si>
    <r>
      <t xml:space="preserve">c 01.02.2013 по 30.06.2013 </t>
    </r>
    <r>
      <rPr>
        <b/>
        <sz val="11"/>
        <rFont val="Times New Roman"/>
        <family val="1"/>
      </rPr>
      <t>108,20</t>
    </r>
  </si>
  <si>
    <t>№ 489-эк от 24.12.2012</t>
  </si>
  <si>
    <t xml:space="preserve">от 18.12.2013 N 408-эк
</t>
  </si>
  <si>
    <t xml:space="preserve">руб./куб. м              </t>
  </si>
  <si>
    <t xml:space="preserve">от 30 ноября 2012 г. N 367-эк
</t>
  </si>
  <si>
    <t xml:space="preserve">от 18.12.2013 N 409-эк
</t>
  </si>
  <si>
    <t>от 16.12.2014 № 104-рк</t>
  </si>
  <si>
    <t>от 30.11.2012 г. N 364-эк</t>
  </si>
  <si>
    <t xml:space="preserve">от 20.12. 2013 N 473-эк
</t>
  </si>
  <si>
    <t>от 19.12.2016  № 311-рк</t>
  </si>
  <si>
    <t>№531-эк  от 28.12.2012</t>
  </si>
  <si>
    <t xml:space="preserve">от 20.12. 2013 N 478-эк
</t>
  </si>
  <si>
    <t>от 19.12.2014  № 161-рк</t>
  </si>
  <si>
    <t>от 20.12.2016  № 373-рк</t>
  </si>
  <si>
    <t>от 20.12.2016  № 375-рк</t>
  </si>
  <si>
    <t>от 18.12.2017  № 518-рк</t>
  </si>
  <si>
    <t>III.</t>
  </si>
  <si>
    <t>Холодная вода</t>
  </si>
  <si>
    <r>
      <t xml:space="preserve">ГП КО "Калугаоблводоканал" </t>
    </r>
    <r>
      <rPr>
        <sz val="12"/>
        <color indexed="8"/>
        <rFont val="Times New Roman"/>
        <family val="1"/>
      </rPr>
      <t xml:space="preserve"> </t>
    </r>
  </si>
  <si>
    <t>питьевая вода</t>
  </si>
  <si>
    <t>№ 373-эк от 30.11.2013</t>
  </si>
  <si>
    <t xml:space="preserve">от 13.12.2013    N 378-эк 
</t>
  </si>
  <si>
    <t>от 19.12.2014  № 171-рк</t>
  </si>
  <si>
    <t>от 18.12.2017  № 476-рк</t>
  </si>
  <si>
    <t>техническая вода</t>
  </si>
  <si>
    <r>
      <t xml:space="preserve">ООО «Калужский областной водоканал» </t>
    </r>
    <r>
      <rPr>
        <sz val="12"/>
        <rFont val="Times New Roman"/>
        <family val="1"/>
      </rPr>
      <t xml:space="preserve"> </t>
    </r>
  </si>
  <si>
    <t>питьевая вода (питьевое водоснабжение)</t>
  </si>
  <si>
    <t xml:space="preserve">руб./куб. м </t>
  </si>
  <si>
    <t>№ 401-эк от 25.11.2011</t>
  </si>
  <si>
    <t>№ 372-эк от 30.11.2012</t>
  </si>
  <si>
    <t>от 13.12.2013 № 380-эк</t>
  </si>
  <si>
    <t>от 18.12.2017  № 483-рк</t>
  </si>
  <si>
    <t>от 19.12.2014  № 174-рк</t>
  </si>
  <si>
    <t>от 18.12.2017  № 485-рк</t>
  </si>
  <si>
    <t>от 19.12.2014  № 173-рк</t>
  </si>
  <si>
    <t>от 18.12.2017  № 484-рк</t>
  </si>
  <si>
    <t>транспортировка воды</t>
  </si>
  <si>
    <t>от 18.12.2016  № 483-рк</t>
  </si>
  <si>
    <t xml:space="preserve">ОАО "Российские железные дороги" (Московско-Смоленский территориальный участок Московской дирекции по тепловодоснабжению - структурного подразделения Центральной дирекции по тепловодоснабжению - филиала ОАО "РЖД") </t>
  </si>
  <si>
    <t xml:space="preserve">руб./куб. м             </t>
  </si>
  <si>
    <t>№ 159-эк от 09.09.2011</t>
  </si>
  <si>
    <t>№ 369-эк от 30.11.2012</t>
  </si>
  <si>
    <t>от 26.11.2013 № 218-эк</t>
  </si>
  <si>
    <t>от 19.12.2014  № 155-рк</t>
  </si>
  <si>
    <t>от 04.12.2017 №346-рк</t>
  </si>
  <si>
    <r>
      <t xml:space="preserve">ООО «Калужский домостроительный комбинат» </t>
    </r>
    <r>
      <rPr>
        <sz val="12"/>
        <rFont val="Times New Roman"/>
        <family val="1"/>
      </rPr>
      <t>питьевая вода</t>
    </r>
  </si>
  <si>
    <t xml:space="preserve">руб./куб. м            </t>
  </si>
  <si>
    <t>№ 355-эк от 22.11.2011</t>
  </si>
  <si>
    <t xml:space="preserve">№ 226-эк от 13.11.2012 </t>
  </si>
  <si>
    <t>от 13.12.2013 № 373-эк</t>
  </si>
  <si>
    <t>от 19.12.2014    № 172-рк</t>
  </si>
  <si>
    <t>от 28.11.2016  № 95-рк</t>
  </si>
  <si>
    <t xml:space="preserve">АО "Главное управление жилищно-коммунального хозяйства"  </t>
  </si>
  <si>
    <t>от 19.12.2016  № 336-рк</t>
  </si>
  <si>
    <t xml:space="preserve"> питьевая вода (питьевое водоснабжение)</t>
  </si>
  <si>
    <t>IV.</t>
  </si>
  <si>
    <t>Водоотведение</t>
  </si>
  <si>
    <t>№ 196-эк от 28.10.2011</t>
  </si>
  <si>
    <t>водоотведение</t>
  </si>
  <si>
    <t>№ 373-эк от 30.11.2012</t>
  </si>
  <si>
    <t xml:space="preserve">от 13.12.2013   N 378-эк (в ред. 75-эк)
</t>
  </si>
  <si>
    <r>
      <t>водоотведение</t>
    </r>
    <r>
      <rPr>
        <sz val="12"/>
        <color indexed="21"/>
        <rFont val="Times New Roman"/>
        <family val="1"/>
      </rPr>
      <t xml:space="preserve"> </t>
    </r>
  </si>
  <si>
    <t>от 19.12.2014  № 175-рк</t>
  </si>
  <si>
    <t>от 18.12.2017  № 477-рк</t>
  </si>
  <si>
    <r>
      <t>водоотведение</t>
    </r>
    <r>
      <rPr>
        <sz val="12"/>
        <color indexed="18"/>
        <rFont val="Times New Roman"/>
        <family val="1"/>
      </rPr>
      <t xml:space="preserve"> </t>
    </r>
  </si>
  <si>
    <t>от 19.12.2014  № 177-рк</t>
  </si>
  <si>
    <t>от 18.12.2017  № 478-рк</t>
  </si>
  <si>
    <t xml:space="preserve">водоотведение </t>
  </si>
  <si>
    <t>от 19.12.2014  № 178-рк</t>
  </si>
  <si>
    <t>от 18.12.2017  № 480-рк</t>
  </si>
  <si>
    <t xml:space="preserve">ООО «Калужский областной водоканал»  </t>
  </si>
  <si>
    <t xml:space="preserve">Транспортировка сточных вод </t>
  </si>
  <si>
    <t>V.</t>
  </si>
  <si>
    <t xml:space="preserve">Электроснабжение </t>
  </si>
  <si>
    <t>Группа потребителей "Население"</t>
  </si>
  <si>
    <t>№ 448-эк от 01.12.2011 (в редакции от 05.06.2012 № 121-эк)</t>
  </si>
  <si>
    <t xml:space="preserve"> в домах, оборудованных стационарными газовыми плитами</t>
  </si>
  <si>
    <t xml:space="preserve">руб./кВт.ч  </t>
  </si>
  <si>
    <t xml:space="preserve"> от 04.12.2013 № 376-эк</t>
  </si>
  <si>
    <t>от 13.12.2013 №358-эк (в ред. 53-эк)</t>
  </si>
  <si>
    <t>от 11.12.2014  № 70-рк</t>
  </si>
  <si>
    <t>от 18.12.2017  № 411-рк</t>
  </si>
  <si>
    <t>в домах, оборудованных стационарными электроплитами</t>
  </si>
  <si>
    <t>VI.</t>
  </si>
  <si>
    <t xml:space="preserve">Газоснабжение </t>
  </si>
  <si>
    <t>Розничная цена на газ, реализуемый населению</t>
  </si>
  <si>
    <t>№ 8-эк от 17.01.2012 (в редакции от 16.02.2012 № 56-эк)</t>
  </si>
  <si>
    <t>от 29.01.2013 N 11-эк</t>
  </si>
  <si>
    <t>от 26.12.2013 № 490-эк (в ред.72-эк)</t>
  </si>
  <si>
    <t>от 09.06.2015  № 54-рк</t>
  </si>
  <si>
    <t>7,83 (газовая плита)          7,24 (газовая плита и газовая колонка) 5761,54 отопление</t>
  </si>
  <si>
    <t>8,06 (газовая плита)          7,45 (газовая плита и газовая колонка) 5932,66 отопление</t>
  </si>
  <si>
    <t>от 20.06.2018  № 38-рк</t>
  </si>
  <si>
    <t xml:space="preserve">Сведения о тарифах ресурсоснабжающих организаций городского округа "Город Калуга", отпускающих коммунальные ресурсы для обеспечения населения коммунальными услугами, установленных  приказами министерства конкурентной политики Калужской области на 2018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</si>
</sst>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5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53"/>
      <name val="Arial"/>
      <family val="2"/>
    </font>
    <font>
      <b/>
      <i/>
      <sz val="12"/>
      <color indexed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2"/>
      <color indexed="16"/>
      <name val="Times New Roman"/>
      <family val="1"/>
    </font>
    <font>
      <i/>
      <u val="single"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21"/>
      <name val="Times New Roman"/>
      <family val="1"/>
    </font>
    <font>
      <sz val="12"/>
      <color indexed="1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33" borderId="10" xfId="0" applyNumberFormat="1" applyFont="1" applyFill="1" applyBorder="1" applyAlignment="1" applyProtection="1">
      <alignment horizontal="left" vertical="top"/>
      <protection/>
    </xf>
    <xf numFmtId="0" fontId="4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164" fontId="5" fillId="0" borderId="1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164" fontId="0" fillId="0" borderId="10" xfId="0" applyNumberForma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/>
    </xf>
    <xf numFmtId="2" fontId="7" fillId="0" borderId="10" xfId="0" applyNumberFormat="1" applyFont="1" applyFill="1" applyBorder="1" applyAlignment="1">
      <alignment vertical="top"/>
    </xf>
    <xf numFmtId="164" fontId="8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64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10" xfId="0" applyFont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vertical="top" wrapText="1"/>
    </xf>
    <xf numFmtId="164" fontId="6" fillId="0" borderId="10" xfId="0" applyNumberFormat="1" applyFont="1" applyFill="1" applyBorder="1" applyAlignment="1">
      <alignment vertical="top"/>
    </xf>
    <xf numFmtId="164" fontId="7" fillId="0" borderId="1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 wrapText="1"/>
    </xf>
    <xf numFmtId="0" fontId="0" fillId="35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10" fillId="0" borderId="10" xfId="0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vertical="top"/>
    </xf>
    <xf numFmtId="164" fontId="0" fillId="0" borderId="11" xfId="0" applyNumberFormat="1" applyFill="1" applyBorder="1" applyAlignment="1">
      <alignment vertical="top"/>
    </xf>
    <xf numFmtId="2" fontId="6" fillId="0" borderId="10" xfId="0" applyNumberFormat="1" applyFont="1" applyBorder="1" applyAlignment="1">
      <alignment vertical="top"/>
    </xf>
    <xf numFmtId="2" fontId="7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/>
    </xf>
    <xf numFmtId="164" fontId="5" fillId="0" borderId="12" xfId="0" applyNumberFormat="1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164" fontId="0" fillId="0" borderId="12" xfId="0" applyNumberFormat="1" applyFill="1" applyBorder="1" applyAlignment="1">
      <alignment vertical="top"/>
    </xf>
    <xf numFmtId="0" fontId="0" fillId="0" borderId="12" xfId="0" applyFill="1" applyBorder="1" applyAlignment="1">
      <alignment vertical="top" wrapText="1"/>
    </xf>
    <xf numFmtId="2" fontId="6" fillId="0" borderId="12" xfId="0" applyNumberFormat="1" applyFont="1" applyFill="1" applyBorder="1" applyAlignment="1">
      <alignment vertical="top"/>
    </xf>
    <xf numFmtId="0" fontId="0" fillId="0" borderId="12" xfId="0" applyFont="1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164" fontId="11" fillId="0" borderId="10" xfId="0" applyNumberFormat="1" applyFont="1" applyFill="1" applyBorder="1" applyAlignment="1">
      <alignment vertical="top"/>
    </xf>
    <xf numFmtId="0" fontId="10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 wrapText="1"/>
    </xf>
    <xf numFmtId="2" fontId="7" fillId="0" borderId="11" xfId="0" applyNumberFormat="1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6" fillId="0" borderId="10" xfId="0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2" fontId="5" fillId="0" borderId="12" xfId="0" applyNumberFormat="1" applyFont="1" applyFill="1" applyBorder="1" applyAlignment="1">
      <alignment vertical="top" wrapText="1"/>
    </xf>
    <xf numFmtId="2" fontId="2" fillId="0" borderId="12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2" fontId="6" fillId="0" borderId="12" xfId="0" applyNumberFormat="1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2" fontId="5" fillId="0" borderId="11" xfId="0" applyNumberFormat="1" applyFont="1" applyFill="1" applyBorder="1" applyAlignment="1">
      <alignment vertical="top" wrapText="1"/>
    </xf>
    <xf numFmtId="2" fontId="2" fillId="0" borderId="11" xfId="0" applyNumberFormat="1" applyFont="1" applyFill="1" applyBorder="1" applyAlignment="1">
      <alignment vertical="top" wrapText="1"/>
    </xf>
    <xf numFmtId="164" fontId="5" fillId="0" borderId="11" xfId="0" applyNumberFormat="1" applyFont="1" applyFill="1" applyBorder="1" applyAlignment="1">
      <alignment vertical="top"/>
    </xf>
    <xf numFmtId="0" fontId="1" fillId="0" borderId="11" xfId="0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vertical="top" wrapText="1"/>
    </xf>
    <xf numFmtId="2" fontId="6" fillId="36" borderId="10" xfId="0" applyNumberFormat="1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2" fillId="33" borderId="10" xfId="0" applyNumberFormat="1" applyFont="1" applyFill="1" applyBorder="1" applyAlignment="1" applyProtection="1">
      <alignment vertical="top"/>
      <protection/>
    </xf>
    <xf numFmtId="0" fontId="6" fillId="33" borderId="10" xfId="0" applyFont="1" applyFill="1" applyBorder="1" applyAlignment="1">
      <alignment vertical="top"/>
    </xf>
    <xf numFmtId="164" fontId="0" fillId="33" borderId="10" xfId="0" applyNumberForma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 vertical="top" wrapText="1"/>
    </xf>
    <xf numFmtId="2" fontId="5" fillId="0" borderId="12" xfId="0" applyNumberFormat="1" applyFont="1" applyFill="1" applyBorder="1" applyAlignment="1">
      <alignment vertical="top"/>
    </xf>
    <xf numFmtId="0" fontId="13" fillId="0" borderId="10" xfId="0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vertical="top"/>
    </xf>
    <xf numFmtId="0" fontId="5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164" fontId="2" fillId="0" borderId="12" xfId="0" applyNumberFormat="1" applyFont="1" applyFill="1" applyBorder="1" applyAlignment="1">
      <alignment vertical="top" wrapText="1"/>
    </xf>
    <xf numFmtId="2" fontId="7" fillId="0" borderId="12" xfId="0" applyNumberFormat="1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5" fillId="0" borderId="11" xfId="0" applyFont="1" applyFill="1" applyBorder="1" applyAlignment="1">
      <alignment/>
    </xf>
    <xf numFmtId="164" fontId="0" fillId="0" borderId="11" xfId="0" applyNumberForma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1" xfId="0" applyBorder="1" applyAlignment="1">
      <alignment/>
    </xf>
    <xf numFmtId="164" fontId="5" fillId="0" borderId="10" xfId="0" applyNumberFormat="1" applyFont="1" applyFill="1" applyBorder="1" applyAlignment="1">
      <alignment vertical="top" wrapText="1"/>
    </xf>
    <xf numFmtId="2" fontId="0" fillId="0" borderId="10" xfId="0" applyNumberFormat="1" applyFill="1" applyBorder="1" applyAlignment="1">
      <alignment vertical="top"/>
    </xf>
    <xf numFmtId="0" fontId="14" fillId="0" borderId="10" xfId="0" applyFont="1" applyFill="1" applyBorder="1" applyAlignment="1">
      <alignment vertical="top" wrapText="1"/>
    </xf>
    <xf numFmtId="164" fontId="5" fillId="0" borderId="12" xfId="0" applyNumberFormat="1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0" fillId="0" borderId="12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2" fontId="6" fillId="37" borderId="10" xfId="0" applyNumberFormat="1" applyFont="1" applyFill="1" applyBorder="1" applyAlignment="1">
      <alignment vertical="top"/>
    </xf>
    <xf numFmtId="0" fontId="7" fillId="0" borderId="15" xfId="0" applyFont="1" applyBorder="1" applyAlignment="1">
      <alignment vertical="top"/>
    </xf>
    <xf numFmtId="2" fontId="7" fillId="0" borderId="15" xfId="0" applyNumberFormat="1" applyFont="1" applyBorder="1" applyAlignment="1">
      <alignment vertical="top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wrapText="1"/>
    </xf>
    <xf numFmtId="0" fontId="5" fillId="0" borderId="12" xfId="0" applyNumberFormat="1" applyFont="1" applyFill="1" applyBorder="1" applyAlignment="1" applyProtection="1">
      <alignment vertical="top" wrapText="1"/>
      <protection/>
    </xf>
    <xf numFmtId="0" fontId="4" fillId="33" borderId="10" xfId="0" applyNumberFormat="1" applyFont="1" applyFill="1" applyBorder="1" applyAlignment="1" applyProtection="1">
      <alignment vertical="top"/>
      <protection/>
    </xf>
    <xf numFmtId="164" fontId="0" fillId="0" borderId="10" xfId="0" applyNumberFormat="1" applyFont="1" applyFill="1" applyBorder="1" applyAlignment="1">
      <alignment vertical="top"/>
    </xf>
    <xf numFmtId="165" fontId="6" fillId="0" borderId="10" xfId="0" applyNumberFormat="1" applyFont="1" applyFill="1" applyBorder="1" applyAlignment="1">
      <alignment vertical="top"/>
    </xf>
    <xf numFmtId="0" fontId="0" fillId="38" borderId="10" xfId="0" applyFill="1" applyBorder="1" applyAlignment="1">
      <alignment/>
    </xf>
    <xf numFmtId="0" fontId="2" fillId="33" borderId="10" xfId="0" applyFont="1" applyFill="1" applyBorder="1" applyAlignment="1">
      <alignment vertical="top"/>
    </xf>
    <xf numFmtId="2" fontId="0" fillId="0" borderId="10" xfId="0" applyNumberFormat="1" applyFont="1" applyFill="1" applyBorder="1" applyAlignment="1">
      <alignment vertical="top"/>
    </xf>
    <xf numFmtId="2" fontId="0" fillId="0" borderId="11" xfId="0" applyNumberFormat="1" applyFont="1" applyFill="1" applyBorder="1" applyAlignment="1">
      <alignment vertical="top"/>
    </xf>
    <xf numFmtId="2" fontId="0" fillId="33" borderId="10" xfId="0" applyNumberFormat="1" applyFill="1" applyBorder="1" applyAlignment="1">
      <alignment vertical="top"/>
    </xf>
    <xf numFmtId="0" fontId="9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vertical="top" wrapText="1"/>
    </xf>
    <xf numFmtId="164" fontId="8" fillId="0" borderId="10" xfId="0" applyNumberFormat="1" applyFont="1" applyFill="1" applyBorder="1" applyAlignment="1">
      <alignment vertical="top" wrapText="1"/>
    </xf>
    <xf numFmtId="164" fontId="8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4" fillId="33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11" fillId="0" borderId="0" xfId="0" applyFont="1" applyFill="1" applyBorder="1" applyAlignment="1">
      <alignment vertical="top" wrapText="1"/>
    </xf>
    <xf numFmtId="0" fontId="5" fillId="0" borderId="12" xfId="0" applyNumberFormat="1" applyFont="1" applyFill="1" applyBorder="1" applyAlignment="1" applyProtection="1">
      <alignment vertical="top" wrapText="1"/>
      <protection/>
    </xf>
    <xf numFmtId="0" fontId="2" fillId="0" borderId="0" xfId="0" applyFont="1" applyBorder="1" applyAlignment="1">
      <alignment horizontal="center" vertical="top" wrapText="1" shrinkToFi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157"/>
  <sheetViews>
    <sheetView tabSelected="1" view="pageBreakPreview" zoomScaleSheetLayoutView="100" zoomScalePageLayoutView="0" workbookViewId="0" topLeftCell="A1">
      <pane ySplit="5" topLeftCell="A153" activePane="bottomLeft" state="frozen"/>
      <selection pane="topLeft" activeCell="A1" sqref="A1"/>
      <selection pane="bottomLeft" activeCell="AE51" sqref="AE51"/>
    </sheetView>
  </sheetViews>
  <sheetFormatPr defaultColWidth="9.140625" defaultRowHeight="12.75"/>
  <cols>
    <col min="1" max="1" width="4.28125" style="0" customWidth="1"/>
    <col min="2" max="2" width="32.28125" style="0" customWidth="1"/>
    <col min="3" max="3" width="11.00390625" style="0" customWidth="1"/>
    <col min="4" max="19" width="0" style="0" hidden="1" customWidth="1"/>
    <col min="20" max="20" width="12.140625" style="0" customWidth="1"/>
    <col min="21" max="21" width="11.421875" style="0" customWidth="1"/>
    <col min="22" max="22" width="11.140625" style="0" customWidth="1"/>
    <col min="23" max="23" width="14.8515625" style="0" customWidth="1"/>
  </cols>
  <sheetData>
    <row r="1" spans="1:23" ht="12.75" customHeight="1">
      <c r="A1" s="164" t="s">
        <v>377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</row>
    <row r="2" spans="1:23" ht="12.7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</row>
    <row r="3" spans="1:23" ht="16.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</row>
    <row r="4" spans="1:23" ht="27.75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</row>
    <row r="5" spans="1:23" ht="51.75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2" t="s">
        <v>7</v>
      </c>
      <c r="I5" s="2" t="s">
        <v>8</v>
      </c>
      <c r="J5" s="2" t="s">
        <v>9</v>
      </c>
      <c r="K5" s="3" t="str">
        <f>G5</f>
        <v>Номер, дата постановле-     ния</v>
      </c>
      <c r="L5" s="2" t="s">
        <v>10</v>
      </c>
      <c r="M5" s="2" t="s">
        <v>11</v>
      </c>
      <c r="N5" s="2" t="s">
        <v>9</v>
      </c>
      <c r="O5" s="3" t="str">
        <f>G5</f>
        <v>Номер, дата постановле-     ния</v>
      </c>
      <c r="P5" s="2" t="s">
        <v>12</v>
      </c>
      <c r="Q5" s="2" t="s">
        <v>13</v>
      </c>
      <c r="R5" s="2" t="s">
        <v>9</v>
      </c>
      <c r="S5" s="3" t="s">
        <v>14</v>
      </c>
      <c r="T5" s="2" t="s">
        <v>15</v>
      </c>
      <c r="U5" s="2" t="s">
        <v>16</v>
      </c>
      <c r="V5" s="2" t="s">
        <v>9</v>
      </c>
      <c r="W5" s="3" t="s">
        <v>17</v>
      </c>
    </row>
    <row r="6" spans="1:23" s="9" customFormat="1" ht="22.5" customHeight="1">
      <c r="A6" s="4" t="s">
        <v>18</v>
      </c>
      <c r="B6" s="5" t="s">
        <v>19</v>
      </c>
      <c r="C6" s="6"/>
      <c r="D6" s="6"/>
      <c r="E6" s="6"/>
      <c r="F6" s="6"/>
      <c r="G6" s="6"/>
      <c r="H6" s="7"/>
      <c r="I6" s="7"/>
      <c r="J6" s="7"/>
      <c r="K6" s="7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22" customFormat="1" ht="50.25" customHeight="1">
      <c r="A7" s="10" t="s">
        <v>20</v>
      </c>
      <c r="B7" s="11" t="s">
        <v>21</v>
      </c>
      <c r="C7" s="12" t="s">
        <v>22</v>
      </c>
      <c r="D7" s="12">
        <v>1006.67</v>
      </c>
      <c r="E7" s="12">
        <v>1067.07</v>
      </c>
      <c r="F7" s="12">
        <v>1123.62</v>
      </c>
      <c r="G7" s="12" t="s">
        <v>23</v>
      </c>
      <c r="H7" s="11">
        <v>1123.62</v>
      </c>
      <c r="I7" s="13">
        <v>1260.77</v>
      </c>
      <c r="J7" s="14">
        <f>I7/H7*100</f>
        <v>112.20608390737084</v>
      </c>
      <c r="K7" s="12" t="s">
        <v>24</v>
      </c>
      <c r="L7" s="15">
        <v>1260.77</v>
      </c>
      <c r="M7" s="15">
        <v>1311.19</v>
      </c>
      <c r="N7" s="16">
        <f aca="true" t="shared" si="0" ref="N7:N14">M7/L7*100</f>
        <v>103.99914338063247</v>
      </c>
      <c r="O7" s="17" t="s">
        <v>25</v>
      </c>
      <c r="P7" s="15">
        <v>1311.19</v>
      </c>
      <c r="Q7" s="18">
        <v>1418.7</v>
      </c>
      <c r="R7" s="16">
        <f aca="true" t="shared" si="1" ref="R7:R14">Q7/P7*100</f>
        <v>108.19942189919081</v>
      </c>
      <c r="S7" s="17" t="s">
        <v>26</v>
      </c>
      <c r="T7" s="19">
        <v>1472.58</v>
      </c>
      <c r="U7" s="19">
        <v>1534.42</v>
      </c>
      <c r="V7" s="20">
        <f>U7/T7*100</f>
        <v>104.19943228890791</v>
      </c>
      <c r="W7" s="21" t="s">
        <v>27</v>
      </c>
    </row>
    <row r="8" spans="1:23" ht="33.75" customHeight="1">
      <c r="A8" s="10" t="s">
        <v>28</v>
      </c>
      <c r="B8" s="11" t="s">
        <v>30</v>
      </c>
      <c r="C8" s="12" t="s">
        <v>29</v>
      </c>
      <c r="D8" s="12">
        <v>1470.84</v>
      </c>
      <c r="E8" s="12">
        <v>1559.07</v>
      </c>
      <c r="F8" s="12">
        <v>1623.36</v>
      </c>
      <c r="G8" s="12" t="s">
        <v>31</v>
      </c>
      <c r="H8" s="11">
        <v>1623.36</v>
      </c>
      <c r="I8" s="13">
        <v>1815.22</v>
      </c>
      <c r="J8" s="14">
        <f>I8/H8*100</f>
        <v>111.81869702345753</v>
      </c>
      <c r="K8" s="12" t="s">
        <v>32</v>
      </c>
      <c r="L8" s="30">
        <v>1815.22</v>
      </c>
      <c r="M8" s="30">
        <v>1887.82</v>
      </c>
      <c r="N8" s="16">
        <f t="shared" si="0"/>
        <v>103.99951521027752</v>
      </c>
      <c r="O8" s="17" t="s">
        <v>33</v>
      </c>
      <c r="P8" s="30">
        <v>1887.82</v>
      </c>
      <c r="Q8" s="18">
        <v>2042.61</v>
      </c>
      <c r="R8" s="16">
        <f t="shared" si="1"/>
        <v>108.19940460425252</v>
      </c>
      <c r="S8" s="17" t="s">
        <v>34</v>
      </c>
      <c r="T8" s="31">
        <v>2152.04</v>
      </c>
      <c r="U8" s="19">
        <v>2228.93</v>
      </c>
      <c r="V8" s="20">
        <f aca="true" t="shared" si="2" ref="V8:V14">U8/T8*100</f>
        <v>103.57288897975874</v>
      </c>
      <c r="W8" s="21" t="s">
        <v>35</v>
      </c>
    </row>
    <row r="9" spans="1:23" ht="33.75" customHeight="1">
      <c r="A9" s="10" t="s">
        <v>36</v>
      </c>
      <c r="B9" s="11" t="s">
        <v>37</v>
      </c>
      <c r="C9" s="12" t="s">
        <v>38</v>
      </c>
      <c r="D9" s="12">
        <v>1136.23</v>
      </c>
      <c r="E9" s="32">
        <v>1204.4</v>
      </c>
      <c r="F9" s="32">
        <v>1268.24</v>
      </c>
      <c r="G9" s="12" t="s">
        <v>39</v>
      </c>
      <c r="H9" s="33">
        <v>0</v>
      </c>
      <c r="I9" s="13">
        <v>0</v>
      </c>
      <c r="J9" s="14"/>
      <c r="K9" s="11">
        <v>0</v>
      </c>
      <c r="L9" s="15"/>
      <c r="M9" s="15"/>
      <c r="N9" s="16" t="e">
        <f t="shared" si="0"/>
        <v>#DIV/0!</v>
      </c>
      <c r="O9" s="17"/>
      <c r="P9" s="16"/>
      <c r="Q9" s="34"/>
      <c r="R9" s="16" t="e">
        <f t="shared" si="1"/>
        <v>#DIV/0!</v>
      </c>
      <c r="S9" s="17"/>
      <c r="T9" s="20"/>
      <c r="U9" s="35"/>
      <c r="V9" s="20"/>
      <c r="W9" s="21"/>
    </row>
    <row r="10" spans="1:23" ht="60" customHeight="1">
      <c r="A10" s="10" t="s">
        <v>40</v>
      </c>
      <c r="B10" s="11" t="s">
        <v>41</v>
      </c>
      <c r="C10" s="12" t="s">
        <v>22</v>
      </c>
      <c r="D10" s="12">
        <v>1369.58</v>
      </c>
      <c r="E10" s="12">
        <v>1451.75</v>
      </c>
      <c r="F10" s="12">
        <v>1528.69</v>
      </c>
      <c r="G10" s="12" t="s">
        <v>42</v>
      </c>
      <c r="H10" s="11">
        <v>1528.69</v>
      </c>
      <c r="I10" s="13">
        <v>1663.19</v>
      </c>
      <c r="J10" s="14">
        <f>I10/H10*100</f>
        <v>108.79838292917465</v>
      </c>
      <c r="K10" s="12" t="s">
        <v>43</v>
      </c>
      <c r="L10" s="15">
        <v>1663.19</v>
      </c>
      <c r="M10" s="15">
        <v>1729.71</v>
      </c>
      <c r="N10" s="16">
        <f t="shared" si="0"/>
        <v>103.99954304679562</v>
      </c>
      <c r="O10" s="17" t="s">
        <v>44</v>
      </c>
      <c r="P10" s="15">
        <v>1729.71</v>
      </c>
      <c r="Q10" s="18">
        <v>1871.55</v>
      </c>
      <c r="R10" s="16">
        <f t="shared" si="1"/>
        <v>108.20021853374264</v>
      </c>
      <c r="S10" s="17" t="s">
        <v>45</v>
      </c>
      <c r="T10" s="36">
        <v>1969.69</v>
      </c>
      <c r="U10" s="19">
        <v>2088.47</v>
      </c>
      <c r="V10" s="20">
        <f t="shared" si="2"/>
        <v>106.03039056907431</v>
      </c>
      <c r="W10" s="21" t="s">
        <v>46</v>
      </c>
    </row>
    <row r="11" spans="1:23" s="38" customFormat="1" ht="32.25" customHeight="1">
      <c r="A11" s="10" t="s">
        <v>36</v>
      </c>
      <c r="B11" s="37" t="s">
        <v>47</v>
      </c>
      <c r="C11" s="12" t="s">
        <v>29</v>
      </c>
      <c r="D11" s="12">
        <v>1534.48</v>
      </c>
      <c r="E11" s="12">
        <v>1626.55</v>
      </c>
      <c r="F11" s="12">
        <v>1703.9</v>
      </c>
      <c r="G11" s="12" t="s">
        <v>48</v>
      </c>
      <c r="H11" s="11">
        <v>1703.9</v>
      </c>
      <c r="I11" s="13">
        <v>1913.16</v>
      </c>
      <c r="J11" s="14">
        <f>I11/H11*100</f>
        <v>112.28123716180527</v>
      </c>
      <c r="K11" s="12" t="s">
        <v>49</v>
      </c>
      <c r="L11" s="15">
        <v>1913.16</v>
      </c>
      <c r="M11" s="15">
        <v>1980.67</v>
      </c>
      <c r="N11" s="16">
        <f t="shared" si="0"/>
        <v>103.52871688724414</v>
      </c>
      <c r="O11" s="17" t="s">
        <v>50</v>
      </c>
      <c r="P11" s="15">
        <v>1980.67</v>
      </c>
      <c r="Q11" s="18">
        <v>2132</v>
      </c>
      <c r="R11" s="16">
        <f t="shared" si="1"/>
        <v>107.6403439240257</v>
      </c>
      <c r="S11" s="17" t="s">
        <v>51</v>
      </c>
      <c r="T11" s="19">
        <v>2216.7</v>
      </c>
      <c r="U11" s="19">
        <v>2309.8</v>
      </c>
      <c r="V11" s="20">
        <f t="shared" si="2"/>
        <v>104.19993684305501</v>
      </c>
      <c r="W11" s="21" t="s">
        <v>52</v>
      </c>
    </row>
    <row r="12" spans="1:23" s="22" customFormat="1" ht="34.5" customHeight="1">
      <c r="A12" s="10" t="s">
        <v>53</v>
      </c>
      <c r="B12" s="11" t="s">
        <v>54</v>
      </c>
      <c r="C12" s="12" t="s">
        <v>55</v>
      </c>
      <c r="D12" s="12">
        <v>789.63</v>
      </c>
      <c r="E12" s="12">
        <v>837.01</v>
      </c>
      <c r="F12" s="12">
        <v>880.75</v>
      </c>
      <c r="G12" s="12" t="s">
        <v>56</v>
      </c>
      <c r="H12" s="11">
        <v>880.75</v>
      </c>
      <c r="I12" s="13">
        <v>989.91</v>
      </c>
      <c r="J12" s="14">
        <f>I12/H12*100</f>
        <v>112.39398240136246</v>
      </c>
      <c r="K12" s="12" t="s">
        <v>57</v>
      </c>
      <c r="L12" s="15">
        <v>989.91</v>
      </c>
      <c r="M12" s="15">
        <v>1014.92</v>
      </c>
      <c r="N12" s="16">
        <f t="shared" si="0"/>
        <v>102.52649230738149</v>
      </c>
      <c r="O12" s="17" t="s">
        <v>58</v>
      </c>
      <c r="P12" s="15">
        <v>1014.92</v>
      </c>
      <c r="Q12" s="18">
        <v>1278.15</v>
      </c>
      <c r="R12" s="16">
        <f t="shared" si="1"/>
        <v>125.9360343672408</v>
      </c>
      <c r="S12" s="17" t="s">
        <v>59</v>
      </c>
      <c r="T12" s="36">
        <v>1346.52</v>
      </c>
      <c r="U12" s="19">
        <v>1397.72</v>
      </c>
      <c r="V12" s="20">
        <f t="shared" si="2"/>
        <v>103.80239432017349</v>
      </c>
      <c r="W12" s="21" t="s">
        <v>60</v>
      </c>
    </row>
    <row r="13" spans="1:23" s="22" customFormat="1" ht="33" customHeight="1">
      <c r="A13" s="10" t="s">
        <v>61</v>
      </c>
      <c r="B13" s="11" t="s">
        <v>62</v>
      </c>
      <c r="C13" s="12" t="s">
        <v>63</v>
      </c>
      <c r="D13" s="12">
        <v>1070.41</v>
      </c>
      <c r="E13" s="12">
        <v>1134.64</v>
      </c>
      <c r="F13" s="12">
        <v>1173.83</v>
      </c>
      <c r="G13" s="12" t="s">
        <v>64</v>
      </c>
      <c r="H13" s="11">
        <v>1173.83</v>
      </c>
      <c r="I13" s="13">
        <v>1317.53</v>
      </c>
      <c r="J13" s="14">
        <f>I13/H13*100</f>
        <v>112.24197711764054</v>
      </c>
      <c r="K13" s="12" t="s">
        <v>65</v>
      </c>
      <c r="L13" s="15">
        <v>1317.53</v>
      </c>
      <c r="M13" s="15">
        <v>1370.23</v>
      </c>
      <c r="N13" s="16">
        <f t="shared" si="0"/>
        <v>103.99990892047998</v>
      </c>
      <c r="O13" s="17" t="s">
        <v>66</v>
      </c>
      <c r="P13" s="15">
        <v>1370.23</v>
      </c>
      <c r="Q13" s="18">
        <v>1467.46</v>
      </c>
      <c r="R13" s="16">
        <f t="shared" si="1"/>
        <v>107.09588901133387</v>
      </c>
      <c r="S13" s="17" t="s">
        <v>67</v>
      </c>
      <c r="T13" s="36">
        <v>1545.43</v>
      </c>
      <c r="U13" s="19">
        <v>1582.83</v>
      </c>
      <c r="V13" s="20">
        <f t="shared" si="2"/>
        <v>102.42003843590457</v>
      </c>
      <c r="W13" s="21" t="s">
        <v>68</v>
      </c>
    </row>
    <row r="14" spans="1:23" ht="48" customHeight="1">
      <c r="A14" s="10" t="s">
        <v>69</v>
      </c>
      <c r="B14" s="11" t="s">
        <v>70</v>
      </c>
      <c r="C14" s="12" t="s">
        <v>71</v>
      </c>
      <c r="D14" s="12">
        <v>1254.85</v>
      </c>
      <c r="E14" s="12">
        <v>1330.15</v>
      </c>
      <c r="F14" s="12">
        <v>1392.72</v>
      </c>
      <c r="G14" s="12" t="s">
        <v>72</v>
      </c>
      <c r="H14" s="11">
        <v>1392.72</v>
      </c>
      <c r="I14" s="13">
        <v>1553.33</v>
      </c>
      <c r="J14" s="14">
        <f>I14/H14*100</f>
        <v>111.53210982824974</v>
      </c>
      <c r="K14" s="12" t="s">
        <v>73</v>
      </c>
      <c r="L14" s="15">
        <v>1553.33</v>
      </c>
      <c r="M14" s="15">
        <v>1615.47</v>
      </c>
      <c r="N14" s="16">
        <f t="shared" si="0"/>
        <v>104.00043776917978</v>
      </c>
      <c r="O14" s="17" t="s">
        <v>74</v>
      </c>
      <c r="P14" s="15">
        <v>1615.47</v>
      </c>
      <c r="Q14" s="18">
        <v>1747.93</v>
      </c>
      <c r="R14" s="16">
        <f t="shared" si="1"/>
        <v>108.19947136127568</v>
      </c>
      <c r="S14" s="17" t="s">
        <v>75</v>
      </c>
      <c r="T14" s="19">
        <v>1838.1</v>
      </c>
      <c r="U14" s="19">
        <v>1915.23</v>
      </c>
      <c r="V14" s="20">
        <f t="shared" si="2"/>
        <v>104.19618083890975</v>
      </c>
      <c r="W14" s="21" t="s">
        <v>76</v>
      </c>
    </row>
    <row r="15" spans="1:23" ht="48" customHeight="1">
      <c r="A15" s="144" t="s">
        <v>77</v>
      </c>
      <c r="B15" s="11" t="s">
        <v>78</v>
      </c>
      <c r="C15" s="12"/>
      <c r="D15" s="12"/>
      <c r="E15" s="12"/>
      <c r="F15" s="12"/>
      <c r="G15" s="12"/>
      <c r="H15" s="11"/>
      <c r="I15" s="13"/>
      <c r="J15" s="14"/>
      <c r="K15" s="12"/>
      <c r="L15" s="15"/>
      <c r="M15" s="15"/>
      <c r="N15" s="16"/>
      <c r="O15" s="17"/>
      <c r="P15" s="15"/>
      <c r="Q15" s="16"/>
      <c r="R15" s="16"/>
      <c r="S15" s="17"/>
      <c r="T15" s="41"/>
      <c r="U15" s="41"/>
      <c r="V15" s="20"/>
      <c r="W15" s="41"/>
    </row>
    <row r="16" spans="1:23" ht="33.75" customHeight="1">
      <c r="A16" s="144"/>
      <c r="B16" s="42" t="s">
        <v>79</v>
      </c>
      <c r="C16" s="12" t="s">
        <v>80</v>
      </c>
      <c r="D16" s="12"/>
      <c r="E16" s="12"/>
      <c r="F16" s="12"/>
      <c r="G16" s="12"/>
      <c r="H16" s="11">
        <v>1313.95</v>
      </c>
      <c r="I16" s="13">
        <v>1475.63</v>
      </c>
      <c r="J16" s="14">
        <f>I16/H16*100</f>
        <v>112.30488222535104</v>
      </c>
      <c r="K16" s="12" t="s">
        <v>81</v>
      </c>
      <c r="L16" s="15">
        <v>1475.63</v>
      </c>
      <c r="M16" s="15">
        <v>1534.65</v>
      </c>
      <c r="N16" s="16">
        <f>M16/L16*100</f>
        <v>103.99964760814025</v>
      </c>
      <c r="O16" s="17" t="s">
        <v>82</v>
      </c>
      <c r="P16" s="15">
        <v>1534.65</v>
      </c>
      <c r="Q16" s="18">
        <v>1660.5</v>
      </c>
      <c r="R16" s="16">
        <f>Q16/P16*100</f>
        <v>108.2005669045059</v>
      </c>
      <c r="S16" s="17" t="s">
        <v>83</v>
      </c>
      <c r="T16" s="46">
        <v>1749.6</v>
      </c>
      <c r="U16" s="47">
        <v>1784.47</v>
      </c>
      <c r="V16" s="20">
        <f>U16/T16*100</f>
        <v>101.9930269775949</v>
      </c>
      <c r="W16" s="145" t="s">
        <v>84</v>
      </c>
    </row>
    <row r="17" spans="1:23" ht="75" customHeight="1">
      <c r="A17" s="144"/>
      <c r="B17" s="42" t="s">
        <v>85</v>
      </c>
      <c r="C17" s="12" t="s">
        <v>29</v>
      </c>
      <c r="D17" s="12"/>
      <c r="E17" s="12"/>
      <c r="F17" s="12"/>
      <c r="G17" s="12"/>
      <c r="H17" s="11"/>
      <c r="I17" s="13"/>
      <c r="J17" s="14"/>
      <c r="K17" s="12"/>
      <c r="L17" s="15">
        <v>1843.2</v>
      </c>
      <c r="M17" s="15">
        <v>1902.22</v>
      </c>
      <c r="N17" s="16">
        <f>M17/L17*100</f>
        <v>103.20203993055554</v>
      </c>
      <c r="O17" s="17" t="s">
        <v>82</v>
      </c>
      <c r="P17" s="15">
        <v>1902.22</v>
      </c>
      <c r="Q17" s="18">
        <v>1932.88</v>
      </c>
      <c r="R17" s="16">
        <f>Q17/P17*100</f>
        <v>101.6118009483656</v>
      </c>
      <c r="S17" s="17" t="s">
        <v>83</v>
      </c>
      <c r="T17" s="46">
        <v>2036.6</v>
      </c>
      <c r="U17" s="47">
        <v>2083.53</v>
      </c>
      <c r="V17" s="20">
        <f>U17/T17*100</f>
        <v>102.30433074732399</v>
      </c>
      <c r="W17" s="145"/>
    </row>
    <row r="18" spans="1:23" ht="37.5" customHeight="1">
      <c r="A18" s="10" t="s">
        <v>86</v>
      </c>
      <c r="B18" s="11" t="s">
        <v>87</v>
      </c>
      <c r="C18" s="12" t="s">
        <v>88</v>
      </c>
      <c r="D18" s="12">
        <v>1034.05</v>
      </c>
      <c r="E18" s="12">
        <v>1096.09</v>
      </c>
      <c r="F18" s="12">
        <v>1154.17</v>
      </c>
      <c r="G18" s="12" t="s">
        <v>89</v>
      </c>
      <c r="H18" s="11">
        <v>1154.17</v>
      </c>
      <c r="I18" s="13">
        <v>1294.05</v>
      </c>
      <c r="J18" s="14">
        <f>I18/H18*100</f>
        <v>112.11953178474575</v>
      </c>
      <c r="K18" s="12" t="s">
        <v>90</v>
      </c>
      <c r="L18" s="15">
        <v>1294.05</v>
      </c>
      <c r="M18" s="18">
        <v>1345.8</v>
      </c>
      <c r="N18" s="16">
        <f>M18/L18*100</f>
        <v>103.99907267879911</v>
      </c>
      <c r="O18" s="17" t="s">
        <v>91</v>
      </c>
      <c r="P18" s="18">
        <v>1345.8</v>
      </c>
      <c r="Q18" s="18">
        <v>1456.16</v>
      </c>
      <c r="R18" s="16">
        <f>Q18/P18*100</f>
        <v>108.20032694308219</v>
      </c>
      <c r="S18" s="17" t="s">
        <v>92</v>
      </c>
      <c r="T18" s="47">
        <v>1533.76</v>
      </c>
      <c r="U18" s="47">
        <v>1598.14</v>
      </c>
      <c r="V18" s="20">
        <f>U18/T18*100</f>
        <v>104.19752764448154</v>
      </c>
      <c r="W18" s="49" t="s">
        <v>93</v>
      </c>
    </row>
    <row r="19" spans="1:23" ht="36" customHeight="1">
      <c r="A19" s="10" t="s">
        <v>94</v>
      </c>
      <c r="B19" s="11" t="s">
        <v>95</v>
      </c>
      <c r="C19" s="12" t="s">
        <v>29</v>
      </c>
      <c r="D19" s="12">
        <v>1096.96</v>
      </c>
      <c r="E19" s="12">
        <v>1162.78</v>
      </c>
      <c r="F19" s="12">
        <v>1224.39</v>
      </c>
      <c r="G19" s="12" t="s">
        <v>96</v>
      </c>
      <c r="H19" s="11">
        <v>1224.39</v>
      </c>
      <c r="I19" s="13">
        <v>1461.82</v>
      </c>
      <c r="J19" s="14">
        <f>I19/H19*100</f>
        <v>119.39169708997947</v>
      </c>
      <c r="K19" s="12" t="s">
        <v>97</v>
      </c>
      <c r="L19" s="30">
        <v>1461.82</v>
      </c>
      <c r="M19" s="30">
        <v>1520.29</v>
      </c>
      <c r="N19" s="16">
        <f>M19/L19*100</f>
        <v>103.99980845794967</v>
      </c>
      <c r="O19" s="17" t="s">
        <v>98</v>
      </c>
      <c r="P19" s="30">
        <v>1520.29</v>
      </c>
      <c r="Q19" s="18">
        <v>1644.94</v>
      </c>
      <c r="R19" s="16">
        <f>Q19/P19*100</f>
        <v>108.19909359398537</v>
      </c>
      <c r="S19" s="17" t="s">
        <v>99</v>
      </c>
      <c r="T19" s="47">
        <v>1733.04</v>
      </c>
      <c r="U19" s="47">
        <v>1952.72</v>
      </c>
      <c r="V19" s="20">
        <f>U19/T19*100</f>
        <v>112.67599132160828</v>
      </c>
      <c r="W19" s="49" t="s">
        <v>100</v>
      </c>
    </row>
    <row r="20" spans="1:23" ht="37.5" customHeight="1">
      <c r="A20" s="10" t="s">
        <v>101</v>
      </c>
      <c r="B20" s="11" t="s">
        <v>102</v>
      </c>
      <c r="C20" s="12" t="s">
        <v>71</v>
      </c>
      <c r="D20" s="12">
        <v>1050.74</v>
      </c>
      <c r="E20" s="12">
        <v>1113.79</v>
      </c>
      <c r="F20" s="12">
        <v>1172.79</v>
      </c>
      <c r="G20" s="12" t="s">
        <v>103</v>
      </c>
      <c r="H20" s="11">
        <v>1172.79</v>
      </c>
      <c r="I20" s="50">
        <v>1315.7</v>
      </c>
      <c r="J20" s="14">
        <f>I20/H20*100</f>
        <v>112.18547224993391</v>
      </c>
      <c r="K20" s="12" t="s">
        <v>104</v>
      </c>
      <c r="L20" s="15">
        <v>1315.7</v>
      </c>
      <c r="M20" s="15">
        <v>1368.33</v>
      </c>
      <c r="N20" s="16">
        <f>M20/L20*100</f>
        <v>104.0001520103367</v>
      </c>
      <c r="O20" s="17" t="s">
        <v>105</v>
      </c>
      <c r="P20" s="15">
        <v>1368.33</v>
      </c>
      <c r="Q20" s="18">
        <v>1480.48</v>
      </c>
      <c r="R20" s="16">
        <f>Q20/P20*100</f>
        <v>108.19612228044406</v>
      </c>
      <c r="S20" s="17" t="s">
        <v>106</v>
      </c>
      <c r="T20" s="47">
        <v>1550.17</v>
      </c>
      <c r="U20" s="46">
        <v>1642.55</v>
      </c>
      <c r="V20" s="20">
        <f>U20/T20*100</f>
        <v>105.95934639426643</v>
      </c>
      <c r="W20" s="49" t="s">
        <v>107</v>
      </c>
    </row>
    <row r="21" spans="1:23" ht="111.75" customHeight="1">
      <c r="A21" s="144" t="s">
        <v>108</v>
      </c>
      <c r="B21" s="51" t="s">
        <v>109</v>
      </c>
      <c r="C21" s="52"/>
      <c r="D21" s="52"/>
      <c r="E21" s="52"/>
      <c r="F21" s="52"/>
      <c r="G21" s="52"/>
      <c r="H21" s="51"/>
      <c r="I21" s="53"/>
      <c r="J21" s="54"/>
      <c r="K21" s="52"/>
      <c r="L21" s="55"/>
      <c r="M21" s="55"/>
      <c r="N21" s="56"/>
      <c r="O21" s="57"/>
      <c r="P21" s="55"/>
      <c r="Q21" s="58"/>
      <c r="R21" s="56"/>
      <c r="S21" s="59"/>
      <c r="T21" s="60"/>
      <c r="U21" s="60"/>
      <c r="V21" s="61"/>
      <c r="W21" s="57"/>
    </row>
    <row r="22" spans="1:23" ht="49.5" customHeight="1">
      <c r="A22" s="144"/>
      <c r="B22" s="62" t="s">
        <v>110</v>
      </c>
      <c r="C22" s="12" t="s">
        <v>111</v>
      </c>
      <c r="D22" s="52"/>
      <c r="E22" s="52"/>
      <c r="F22" s="52"/>
      <c r="G22" s="52"/>
      <c r="H22" s="51"/>
      <c r="I22" s="53"/>
      <c r="J22" s="54"/>
      <c r="K22" s="52"/>
      <c r="L22" s="55"/>
      <c r="M22" s="55"/>
      <c r="N22" s="56"/>
      <c r="O22" s="57"/>
      <c r="P22" s="15">
        <v>1626.97</v>
      </c>
      <c r="Q22" s="18">
        <v>1910.94</v>
      </c>
      <c r="R22" s="16">
        <f>Q22/P22*100</f>
        <v>117.45391740474625</v>
      </c>
      <c r="S22" s="17" t="s">
        <v>112</v>
      </c>
      <c r="T22" s="47">
        <v>1989.17</v>
      </c>
      <c r="U22" s="47">
        <v>2070.86</v>
      </c>
      <c r="V22" s="20">
        <f>U22/T22*100</f>
        <v>104.10673798619526</v>
      </c>
      <c r="W22" s="145" t="s">
        <v>113</v>
      </c>
    </row>
    <row r="23" spans="1:23" ht="36.75" customHeight="1">
      <c r="A23" s="144"/>
      <c r="B23" s="62" t="s">
        <v>114</v>
      </c>
      <c r="C23" s="12" t="s">
        <v>111</v>
      </c>
      <c r="D23" s="52"/>
      <c r="E23" s="52"/>
      <c r="F23" s="52"/>
      <c r="G23" s="52"/>
      <c r="H23" s="51"/>
      <c r="I23" s="53"/>
      <c r="J23" s="54"/>
      <c r="K23" s="52"/>
      <c r="L23" s="55"/>
      <c r="M23" s="55"/>
      <c r="N23" s="56"/>
      <c r="O23" s="57"/>
      <c r="P23" s="63">
        <v>1284.87</v>
      </c>
      <c r="Q23" s="43">
        <v>1538.93</v>
      </c>
      <c r="R23" s="44">
        <f>Q23/P23*100</f>
        <v>119.7732066279079</v>
      </c>
      <c r="S23" s="64" t="s">
        <v>112</v>
      </c>
      <c r="T23" s="65">
        <v>1647.55</v>
      </c>
      <c r="U23" s="66">
        <v>1715.83</v>
      </c>
      <c r="V23" s="20">
        <f>U23/T23*100</f>
        <v>104.14433552851203</v>
      </c>
      <c r="W23" s="145"/>
    </row>
    <row r="24" spans="1:23" ht="102.75" customHeight="1">
      <c r="A24" s="144" t="s">
        <v>115</v>
      </c>
      <c r="B24" s="11" t="s">
        <v>116</v>
      </c>
      <c r="C24" s="39"/>
      <c r="D24" s="39"/>
      <c r="E24" s="39"/>
      <c r="F24" s="39"/>
      <c r="G24" s="39"/>
      <c r="H24" s="67"/>
      <c r="I24" s="67"/>
      <c r="J24" s="68"/>
      <c r="K24" s="39"/>
      <c r="L24" s="67"/>
      <c r="M24" s="67"/>
      <c r="N24" s="39"/>
      <c r="O24" s="39"/>
      <c r="P24" s="67"/>
      <c r="Q24" s="39"/>
      <c r="R24" s="16"/>
      <c r="S24" s="39"/>
      <c r="T24" s="69"/>
      <c r="U24" s="69"/>
      <c r="V24" s="20"/>
      <c r="W24" s="40"/>
    </row>
    <row r="25" spans="1:23" ht="34.5" customHeight="1">
      <c r="A25" s="144"/>
      <c r="B25" s="42" t="s">
        <v>117</v>
      </c>
      <c r="C25" s="12" t="s">
        <v>111</v>
      </c>
      <c r="D25" s="12">
        <v>1211.29</v>
      </c>
      <c r="E25" s="12">
        <v>1283.97</v>
      </c>
      <c r="F25" s="12">
        <v>1351.94</v>
      </c>
      <c r="G25" s="12" t="s">
        <v>118</v>
      </c>
      <c r="H25" s="11">
        <v>1351.94</v>
      </c>
      <c r="I25" s="13">
        <v>1512.62</v>
      </c>
      <c r="J25" s="14">
        <f>I25/H25*100</f>
        <v>111.88514283178246</v>
      </c>
      <c r="K25" s="12" t="s">
        <v>119</v>
      </c>
      <c r="L25" s="15">
        <v>1512.62</v>
      </c>
      <c r="M25" s="15">
        <v>1573.13</v>
      </c>
      <c r="N25" s="16">
        <f>M25/L25*100</f>
        <v>104.00034377437825</v>
      </c>
      <c r="O25" s="17" t="s">
        <v>120</v>
      </c>
      <c r="P25" s="15">
        <v>1573.13</v>
      </c>
      <c r="Q25" s="18">
        <v>1676.49</v>
      </c>
      <c r="R25" s="16">
        <f>Q25/P25*100</f>
        <v>106.57034065843254</v>
      </c>
      <c r="S25" s="146" t="s">
        <v>121</v>
      </c>
      <c r="T25" s="47">
        <v>1758.41</v>
      </c>
      <c r="U25" s="47">
        <v>1820.2</v>
      </c>
      <c r="V25" s="20">
        <f>U25/T25*100</f>
        <v>103.51397000699495</v>
      </c>
      <c r="W25" s="148" t="s">
        <v>122</v>
      </c>
    </row>
    <row r="26" spans="1:23" ht="31.5" customHeight="1">
      <c r="A26" s="144"/>
      <c r="B26" s="42" t="s">
        <v>123</v>
      </c>
      <c r="C26" s="12" t="s">
        <v>71</v>
      </c>
      <c r="D26" s="12">
        <v>1178.54</v>
      </c>
      <c r="E26" s="12">
        <v>1249.25</v>
      </c>
      <c r="F26" s="12">
        <v>1315.12</v>
      </c>
      <c r="G26" s="12" t="s">
        <v>118</v>
      </c>
      <c r="H26" s="11">
        <v>1315.12</v>
      </c>
      <c r="I26" s="13">
        <v>1454.75</v>
      </c>
      <c r="J26" s="14">
        <f>I26/H26*100</f>
        <v>110.6172820731188</v>
      </c>
      <c r="K26" s="12" t="s">
        <v>119</v>
      </c>
      <c r="L26" s="15">
        <v>1454.75</v>
      </c>
      <c r="M26" s="15">
        <v>1512.94</v>
      </c>
      <c r="N26" s="16">
        <f>M26/L26*100</f>
        <v>104</v>
      </c>
      <c r="O26" s="17" t="s">
        <v>124</v>
      </c>
      <c r="P26" s="15">
        <v>1512.94</v>
      </c>
      <c r="Q26" s="18">
        <v>1612.82</v>
      </c>
      <c r="R26" s="16">
        <f>Q26/P26*100</f>
        <v>106.60171586447578</v>
      </c>
      <c r="S26" s="146"/>
      <c r="T26" s="47">
        <v>1669.75</v>
      </c>
      <c r="U26" s="47">
        <v>1736.41</v>
      </c>
      <c r="V26" s="20">
        <f>U26/T26*100</f>
        <v>103.9922144033538</v>
      </c>
      <c r="W26" s="148"/>
    </row>
    <row r="27" spans="1:23" ht="26.25" customHeight="1">
      <c r="A27" s="10" t="s">
        <v>125</v>
      </c>
      <c r="B27" s="11" t="s">
        <v>126</v>
      </c>
      <c r="C27" s="12" t="s">
        <v>88</v>
      </c>
      <c r="D27" s="12">
        <v>1238.3</v>
      </c>
      <c r="E27" s="32">
        <v>1312.6</v>
      </c>
      <c r="F27" s="32">
        <v>1382.17</v>
      </c>
      <c r="G27" s="12" t="s">
        <v>127</v>
      </c>
      <c r="H27" s="72">
        <v>1382.17</v>
      </c>
      <c r="I27" s="13">
        <v>1555.52</v>
      </c>
      <c r="J27" s="14">
        <f>I27/H27*100</f>
        <v>112.54187256270936</v>
      </c>
      <c r="K27" s="12" t="s">
        <v>128</v>
      </c>
      <c r="L27" s="15">
        <v>1555.52</v>
      </c>
      <c r="M27" s="15">
        <v>1617.73</v>
      </c>
      <c r="N27" s="16">
        <f>M27/L27*100</f>
        <v>103.99930569841595</v>
      </c>
      <c r="O27" s="17" t="s">
        <v>129</v>
      </c>
      <c r="P27" s="15">
        <v>1617.73</v>
      </c>
      <c r="Q27" s="18">
        <v>1750.36</v>
      </c>
      <c r="R27" s="16">
        <f>Q27/P27*100</f>
        <v>108.19852509380428</v>
      </c>
      <c r="S27" s="17" t="s">
        <v>130</v>
      </c>
      <c r="T27" s="47">
        <v>1844.23</v>
      </c>
      <c r="U27" s="47">
        <v>1962.26</v>
      </c>
      <c r="V27" s="20">
        <f>U27/T27*100</f>
        <v>106.39996095931635</v>
      </c>
      <c r="W27" s="73" t="s">
        <v>131</v>
      </c>
    </row>
    <row r="28" spans="1:23" ht="32.25" customHeight="1">
      <c r="A28" s="10" t="s">
        <v>132</v>
      </c>
      <c r="B28" s="11" t="s">
        <v>133</v>
      </c>
      <c r="C28" s="12" t="s">
        <v>63</v>
      </c>
      <c r="D28" s="12">
        <v>1099.96</v>
      </c>
      <c r="E28" s="12">
        <v>1165.96</v>
      </c>
      <c r="F28" s="12">
        <v>1227.74</v>
      </c>
      <c r="G28" s="12" t="s">
        <v>134</v>
      </c>
      <c r="H28" s="11">
        <v>1227.74</v>
      </c>
      <c r="I28" s="13">
        <v>1375.86</v>
      </c>
      <c r="J28" s="14">
        <f>I28/H28*100</f>
        <v>112.06444361183962</v>
      </c>
      <c r="K28" s="12" t="s">
        <v>135</v>
      </c>
      <c r="L28" s="15">
        <f>I28</f>
        <v>1375.86</v>
      </c>
      <c r="M28" s="15">
        <v>1430.88</v>
      </c>
      <c r="N28" s="16">
        <f>M28/L28*100</f>
        <v>103.9989533818848</v>
      </c>
      <c r="O28" s="17" t="s">
        <v>136</v>
      </c>
      <c r="P28" s="15">
        <v>1430.88</v>
      </c>
      <c r="Q28" s="18">
        <v>1548.21</v>
      </c>
      <c r="R28" s="16">
        <f>Q28/P28*100</f>
        <v>108.19984904394498</v>
      </c>
      <c r="S28" s="17" t="s">
        <v>137</v>
      </c>
      <c r="T28" s="26"/>
      <c r="U28" s="26"/>
      <c r="V28" s="61"/>
      <c r="W28" s="48" t="s">
        <v>138</v>
      </c>
    </row>
    <row r="29" spans="1:23" ht="34.5" customHeight="1">
      <c r="A29" s="144" t="s">
        <v>139</v>
      </c>
      <c r="B29" s="37" t="s">
        <v>140</v>
      </c>
      <c r="C29" s="12"/>
      <c r="D29" s="12">
        <v>1387.89</v>
      </c>
      <c r="E29" s="12">
        <v>1471.17</v>
      </c>
      <c r="F29" s="12">
        <v>1544.29</v>
      </c>
      <c r="G29" s="149" t="s">
        <v>141</v>
      </c>
      <c r="H29" s="11"/>
      <c r="I29" s="13"/>
      <c r="J29" s="14"/>
      <c r="K29" s="52"/>
      <c r="L29" s="15"/>
      <c r="M29" s="15"/>
      <c r="N29" s="16"/>
      <c r="O29" s="17"/>
      <c r="P29" s="16"/>
      <c r="Q29" s="16"/>
      <c r="R29" s="16"/>
      <c r="S29" s="17"/>
      <c r="T29" s="26"/>
      <c r="U29" s="26"/>
      <c r="V29" s="61"/>
      <c r="W29" s="48"/>
    </row>
    <row r="30" spans="1:23" ht="50.25" customHeight="1">
      <c r="A30" s="144"/>
      <c r="B30" s="42" t="s">
        <v>110</v>
      </c>
      <c r="C30" s="12" t="s">
        <v>80</v>
      </c>
      <c r="D30" s="12"/>
      <c r="E30" s="12"/>
      <c r="F30" s="12"/>
      <c r="G30" s="149"/>
      <c r="H30" s="11">
        <v>1544.29</v>
      </c>
      <c r="I30" s="13">
        <v>1729.75</v>
      </c>
      <c r="J30" s="14">
        <f>I30/H30*100</f>
        <v>112.00940237908684</v>
      </c>
      <c r="K30" s="52" t="s">
        <v>142</v>
      </c>
      <c r="L30" s="15">
        <v>1729.75</v>
      </c>
      <c r="M30" s="15">
        <v>1794.52</v>
      </c>
      <c r="N30" s="16">
        <f aca="true" t="shared" si="3" ref="N30:N46">M30/L30*100</f>
        <v>103.74447174447174</v>
      </c>
      <c r="O30" s="17" t="s">
        <v>143</v>
      </c>
      <c r="P30" s="15">
        <v>1794.52</v>
      </c>
      <c r="Q30" s="18">
        <v>1885.24</v>
      </c>
      <c r="R30" s="16">
        <f aca="true" t="shared" si="4" ref="R30:R44">Q30/P30*100</f>
        <v>105.05539085660789</v>
      </c>
      <c r="S30" s="17" t="s">
        <v>144</v>
      </c>
      <c r="T30" s="47">
        <v>1952.55</v>
      </c>
      <c r="U30" s="47">
        <v>2034.54</v>
      </c>
      <c r="V30" s="20">
        <f aca="true" t="shared" si="5" ref="V30:V39">U30/T30*100</f>
        <v>104.19912422217101</v>
      </c>
      <c r="W30" s="49" t="s">
        <v>145</v>
      </c>
    </row>
    <row r="31" spans="1:23" ht="64.5" customHeight="1">
      <c r="A31" s="144"/>
      <c r="B31" s="42" t="s">
        <v>146</v>
      </c>
      <c r="C31" s="12" t="s">
        <v>80</v>
      </c>
      <c r="D31" s="12"/>
      <c r="E31" s="12"/>
      <c r="F31" s="12"/>
      <c r="G31" s="149"/>
      <c r="H31" s="11">
        <v>0</v>
      </c>
      <c r="I31" s="13">
        <v>0</v>
      </c>
      <c r="J31" s="74"/>
      <c r="K31" s="12">
        <v>0</v>
      </c>
      <c r="L31" s="15">
        <v>1920.9</v>
      </c>
      <c r="M31" s="15">
        <v>1983.04</v>
      </c>
      <c r="N31" s="16">
        <f t="shared" si="3"/>
        <v>103.23494195429225</v>
      </c>
      <c r="O31" s="17" t="s">
        <v>143</v>
      </c>
      <c r="P31" s="15">
        <v>1983.04</v>
      </c>
      <c r="Q31" s="18">
        <v>2020.31</v>
      </c>
      <c r="R31" s="16">
        <f t="shared" si="4"/>
        <v>101.87943763111183</v>
      </c>
      <c r="S31" s="17" t="s">
        <v>144</v>
      </c>
      <c r="T31" s="47">
        <v>2125.1</v>
      </c>
      <c r="U31" s="47">
        <v>2214.29</v>
      </c>
      <c r="V31" s="20">
        <f t="shared" si="5"/>
        <v>104.19697896569573</v>
      </c>
      <c r="W31" s="49" t="s">
        <v>145</v>
      </c>
    </row>
    <row r="32" spans="1:23" ht="48" customHeight="1">
      <c r="A32" s="144"/>
      <c r="B32" s="42" t="s">
        <v>147</v>
      </c>
      <c r="C32" s="12" t="s">
        <v>80</v>
      </c>
      <c r="D32" s="12"/>
      <c r="E32" s="12"/>
      <c r="F32" s="12"/>
      <c r="G32" s="149"/>
      <c r="H32" s="11"/>
      <c r="I32" s="13"/>
      <c r="J32" s="74"/>
      <c r="K32" s="12"/>
      <c r="L32" s="15">
        <v>1661.62</v>
      </c>
      <c r="M32" s="15">
        <v>1713.37</v>
      </c>
      <c r="N32" s="16">
        <f t="shared" si="3"/>
        <v>103.1144304955405</v>
      </c>
      <c r="O32" s="17" t="s">
        <v>143</v>
      </c>
      <c r="P32" s="15">
        <v>1713.37</v>
      </c>
      <c r="Q32" s="18">
        <v>1728.53</v>
      </c>
      <c r="R32" s="16">
        <f t="shared" si="4"/>
        <v>100.88480596718748</v>
      </c>
      <c r="S32" s="17" t="s">
        <v>144</v>
      </c>
      <c r="T32" s="47">
        <v>1820.76</v>
      </c>
      <c r="U32" s="47">
        <v>1897.2</v>
      </c>
      <c r="V32" s="20">
        <f t="shared" si="5"/>
        <v>104.19824688591576</v>
      </c>
      <c r="W32" s="49" t="s">
        <v>145</v>
      </c>
    </row>
    <row r="33" spans="1:23" ht="36.75" customHeight="1">
      <c r="A33" s="144"/>
      <c r="B33" s="42" t="s">
        <v>148</v>
      </c>
      <c r="C33" s="12" t="s">
        <v>80</v>
      </c>
      <c r="D33" s="12"/>
      <c r="E33" s="12"/>
      <c r="F33" s="12"/>
      <c r="G33" s="149"/>
      <c r="H33" s="11"/>
      <c r="I33" s="13"/>
      <c r="J33" s="74"/>
      <c r="K33" s="12"/>
      <c r="L33" s="15">
        <v>1923.09</v>
      </c>
      <c r="M33" s="15">
        <v>1985.3</v>
      </c>
      <c r="N33" s="16">
        <f t="shared" si="3"/>
        <v>103.23489800269358</v>
      </c>
      <c r="O33" s="17" t="s">
        <v>143</v>
      </c>
      <c r="P33" s="15">
        <v>1985.3</v>
      </c>
      <c r="Q33" s="18">
        <v>2022.74</v>
      </c>
      <c r="R33" s="16">
        <f t="shared" si="4"/>
        <v>101.88586107893013</v>
      </c>
      <c r="S33" s="17" t="s">
        <v>144</v>
      </c>
      <c r="T33" s="47">
        <v>2131.23</v>
      </c>
      <c r="U33" s="47">
        <v>2261.32</v>
      </c>
      <c r="V33" s="20">
        <f t="shared" si="5"/>
        <v>106.10398689958383</v>
      </c>
      <c r="W33" s="49" t="s">
        <v>145</v>
      </c>
    </row>
    <row r="34" spans="1:23" ht="65.25" customHeight="1">
      <c r="A34" s="144"/>
      <c r="B34" s="42" t="s">
        <v>149</v>
      </c>
      <c r="C34" s="12" t="s">
        <v>80</v>
      </c>
      <c r="D34" s="32">
        <v>293.44</v>
      </c>
      <c r="E34" s="32">
        <v>311.05</v>
      </c>
      <c r="F34" s="32">
        <v>327.17</v>
      </c>
      <c r="G34" s="149"/>
      <c r="H34" s="72"/>
      <c r="I34" s="13"/>
      <c r="J34" s="74"/>
      <c r="K34" s="75"/>
      <c r="L34" s="15">
        <v>1930.27</v>
      </c>
      <c r="M34" s="15">
        <v>1992.76</v>
      </c>
      <c r="N34" s="16">
        <f t="shared" si="3"/>
        <v>103.23737093774446</v>
      </c>
      <c r="O34" s="17" t="s">
        <v>143</v>
      </c>
      <c r="P34" s="15">
        <v>1992.76</v>
      </c>
      <c r="Q34" s="18">
        <v>2183.32</v>
      </c>
      <c r="R34" s="16">
        <f t="shared" si="4"/>
        <v>109.56261667235394</v>
      </c>
      <c r="S34" s="17" t="s">
        <v>144</v>
      </c>
      <c r="T34" s="47">
        <v>2276.17</v>
      </c>
      <c r="U34" s="46">
        <v>2369.92</v>
      </c>
      <c r="V34" s="20">
        <f t="shared" si="5"/>
        <v>104.1187609009872</v>
      </c>
      <c r="W34" s="49" t="s">
        <v>145</v>
      </c>
    </row>
    <row r="35" spans="1:23" ht="51.75" customHeight="1">
      <c r="A35" s="144"/>
      <c r="B35" s="42" t="s">
        <v>150</v>
      </c>
      <c r="C35" s="12" t="s">
        <v>80</v>
      </c>
      <c r="D35" s="32"/>
      <c r="E35" s="32"/>
      <c r="F35" s="32"/>
      <c r="G35" s="12"/>
      <c r="H35" s="72"/>
      <c r="I35" s="13"/>
      <c r="J35" s="74"/>
      <c r="K35" s="75"/>
      <c r="L35" s="15">
        <v>1685.1</v>
      </c>
      <c r="M35" s="15">
        <v>1737.8</v>
      </c>
      <c r="N35" s="16">
        <f t="shared" si="3"/>
        <v>103.12741083615215</v>
      </c>
      <c r="O35" s="17" t="s">
        <v>143</v>
      </c>
      <c r="P35" s="15">
        <v>1737.8</v>
      </c>
      <c r="Q35" s="18">
        <v>1739.84</v>
      </c>
      <c r="R35" s="16">
        <f t="shared" si="4"/>
        <v>100.11738980319944</v>
      </c>
      <c r="S35" s="17" t="s">
        <v>144</v>
      </c>
      <c r="T35" s="47">
        <v>1832.43</v>
      </c>
      <c r="U35" s="47">
        <v>1881.89</v>
      </c>
      <c r="V35" s="20">
        <f t="shared" si="5"/>
        <v>102.69914812571285</v>
      </c>
      <c r="W35" s="49" t="s">
        <v>145</v>
      </c>
    </row>
    <row r="36" spans="1:23" ht="54" customHeight="1">
      <c r="A36" s="144"/>
      <c r="B36" s="42" t="s">
        <v>151</v>
      </c>
      <c r="C36" s="12" t="s">
        <v>80</v>
      </c>
      <c r="D36" s="32"/>
      <c r="E36" s="32"/>
      <c r="F36" s="32"/>
      <c r="G36" s="12"/>
      <c r="H36" s="72"/>
      <c r="I36" s="13"/>
      <c r="J36" s="74"/>
      <c r="K36" s="75"/>
      <c r="L36" s="15">
        <v>1683.27</v>
      </c>
      <c r="M36" s="15">
        <v>1735.9</v>
      </c>
      <c r="N36" s="16">
        <f t="shared" si="3"/>
        <v>103.12665228988813</v>
      </c>
      <c r="O36" s="17" t="s">
        <v>143</v>
      </c>
      <c r="P36" s="15">
        <v>1735.9</v>
      </c>
      <c r="Q36" s="18">
        <v>1752.85</v>
      </c>
      <c r="R36" s="16">
        <f t="shared" si="4"/>
        <v>100.97643873495016</v>
      </c>
      <c r="S36" s="17" t="s">
        <v>144</v>
      </c>
      <c r="T36" s="47">
        <v>1837.17</v>
      </c>
      <c r="U36" s="47">
        <v>1941.61</v>
      </c>
      <c r="V36" s="20">
        <f t="shared" si="5"/>
        <v>105.68483047295567</v>
      </c>
      <c r="W36" s="49" t="s">
        <v>145</v>
      </c>
    </row>
    <row r="37" spans="1:23" ht="48" customHeight="1">
      <c r="A37" s="144"/>
      <c r="B37" s="42" t="s">
        <v>152</v>
      </c>
      <c r="C37" s="12" t="s">
        <v>80</v>
      </c>
      <c r="D37" s="32"/>
      <c r="E37" s="32"/>
      <c r="F37" s="32"/>
      <c r="G37" s="12"/>
      <c r="H37" s="72"/>
      <c r="I37" s="13"/>
      <c r="J37" s="74"/>
      <c r="K37" s="75"/>
      <c r="L37" s="15">
        <v>1357.48</v>
      </c>
      <c r="M37" s="15">
        <v>1382.48</v>
      </c>
      <c r="N37" s="16">
        <f t="shared" si="3"/>
        <v>101.841647759083</v>
      </c>
      <c r="O37" s="17" t="s">
        <v>143</v>
      </c>
      <c r="P37" s="15">
        <v>1382.48</v>
      </c>
      <c r="Q37" s="18">
        <v>1550.53</v>
      </c>
      <c r="R37" s="16">
        <f t="shared" si="4"/>
        <v>112.15569122157282</v>
      </c>
      <c r="S37" s="17" t="s">
        <v>144</v>
      </c>
      <c r="T37" s="47">
        <v>1633.52</v>
      </c>
      <c r="U37" s="47">
        <v>1696.78</v>
      </c>
      <c r="V37" s="20">
        <f t="shared" si="5"/>
        <v>103.87261863950243</v>
      </c>
      <c r="W37" s="49" t="s">
        <v>145</v>
      </c>
    </row>
    <row r="38" spans="1:23" ht="78.75" customHeight="1">
      <c r="A38" s="144"/>
      <c r="B38" s="42" t="s">
        <v>153</v>
      </c>
      <c r="C38" s="12" t="s">
        <v>80</v>
      </c>
      <c r="D38" s="32"/>
      <c r="E38" s="32"/>
      <c r="F38" s="32"/>
      <c r="G38" s="12"/>
      <c r="H38" s="72"/>
      <c r="I38" s="13"/>
      <c r="J38" s="74"/>
      <c r="K38" s="75"/>
      <c r="L38" s="15">
        <v>1440.92</v>
      </c>
      <c r="M38" s="15">
        <v>1498.54</v>
      </c>
      <c r="N38" s="16">
        <f t="shared" si="3"/>
        <v>103.99883407822779</v>
      </c>
      <c r="O38" s="17" t="s">
        <v>143</v>
      </c>
      <c r="P38" s="15">
        <v>1498.54</v>
      </c>
      <c r="Q38" s="18">
        <v>1631.96</v>
      </c>
      <c r="R38" s="16">
        <f t="shared" si="4"/>
        <v>108.90333257704165</v>
      </c>
      <c r="S38" s="17" t="s">
        <v>144</v>
      </c>
      <c r="T38" s="47">
        <v>1693.37</v>
      </c>
      <c r="U38" s="47">
        <v>1764.48</v>
      </c>
      <c r="V38" s="20">
        <f t="shared" si="5"/>
        <v>104.1993185186935</v>
      </c>
      <c r="W38" s="49" t="s">
        <v>145</v>
      </c>
    </row>
    <row r="39" spans="1:23" ht="93.75" customHeight="1">
      <c r="A39" s="144"/>
      <c r="B39" s="12" t="s">
        <v>154</v>
      </c>
      <c r="C39" s="12" t="s">
        <v>80</v>
      </c>
      <c r="D39" s="32"/>
      <c r="E39" s="32"/>
      <c r="F39" s="32"/>
      <c r="G39" s="12"/>
      <c r="H39" s="72"/>
      <c r="I39" s="13"/>
      <c r="J39" s="74"/>
      <c r="K39" s="75"/>
      <c r="L39" s="15">
        <v>1808.49</v>
      </c>
      <c r="M39" s="15">
        <v>1866.11</v>
      </c>
      <c r="N39" s="16">
        <f t="shared" si="3"/>
        <v>103.18608341765783</v>
      </c>
      <c r="O39" s="17" t="s">
        <v>143</v>
      </c>
      <c r="P39" s="18">
        <v>1866.11</v>
      </c>
      <c r="Q39" s="18">
        <v>1904.34</v>
      </c>
      <c r="R39" s="16">
        <f t="shared" si="4"/>
        <v>102.04864664998313</v>
      </c>
      <c r="S39" s="17" t="s">
        <v>144</v>
      </c>
      <c r="T39" s="47">
        <v>1980.37</v>
      </c>
      <c r="U39" s="47">
        <v>2063.54</v>
      </c>
      <c r="V39" s="20">
        <f t="shared" si="5"/>
        <v>104.19972025429591</v>
      </c>
      <c r="W39" s="49" t="s">
        <v>145</v>
      </c>
    </row>
    <row r="40" spans="1:23" ht="39" customHeight="1">
      <c r="A40" s="10" t="s">
        <v>155</v>
      </c>
      <c r="B40" s="11" t="s">
        <v>156</v>
      </c>
      <c r="C40" s="12" t="s">
        <v>88</v>
      </c>
      <c r="D40" s="32">
        <v>971.75</v>
      </c>
      <c r="E40" s="32">
        <v>1030.06</v>
      </c>
      <c r="F40" s="32">
        <v>1084.66</v>
      </c>
      <c r="G40" s="12" t="s">
        <v>157</v>
      </c>
      <c r="H40" s="72">
        <v>1084.66</v>
      </c>
      <c r="I40" s="13">
        <v>1216.83</v>
      </c>
      <c r="J40" s="14">
        <f>I40/H40*100</f>
        <v>112.18538528202384</v>
      </c>
      <c r="K40" s="10" t="s">
        <v>158</v>
      </c>
      <c r="L40" s="15">
        <v>1216.83</v>
      </c>
      <c r="M40" s="18">
        <v>1265.5</v>
      </c>
      <c r="N40" s="16">
        <f t="shared" si="3"/>
        <v>103.99973702160533</v>
      </c>
      <c r="O40" s="17" t="s">
        <v>159</v>
      </c>
      <c r="P40" s="18">
        <v>1265.5</v>
      </c>
      <c r="Q40" s="18">
        <v>1369.27</v>
      </c>
      <c r="R40" s="16">
        <f t="shared" si="4"/>
        <v>108.19992097984985</v>
      </c>
      <c r="S40" s="17" t="s">
        <v>160</v>
      </c>
      <c r="T40" s="150" t="s">
        <v>161</v>
      </c>
      <c r="U40" s="150"/>
      <c r="V40" s="150"/>
      <c r="W40" s="49" t="s">
        <v>162</v>
      </c>
    </row>
    <row r="41" spans="1:23" ht="31.5" customHeight="1">
      <c r="A41" s="10" t="s">
        <v>163</v>
      </c>
      <c r="B41" s="11" t="s">
        <v>164</v>
      </c>
      <c r="C41" s="12" t="s">
        <v>29</v>
      </c>
      <c r="D41" s="32"/>
      <c r="E41" s="32"/>
      <c r="F41" s="32"/>
      <c r="G41" s="12"/>
      <c r="H41" s="72">
        <v>1387.26</v>
      </c>
      <c r="I41" s="13">
        <v>1518.84</v>
      </c>
      <c r="J41" s="14">
        <f>I41/H41*100</f>
        <v>109.48488387180484</v>
      </c>
      <c r="K41" s="10" t="s">
        <v>165</v>
      </c>
      <c r="L41" s="15">
        <v>1518.84</v>
      </c>
      <c r="M41" s="18">
        <v>1501.3</v>
      </c>
      <c r="N41" s="16">
        <f t="shared" si="3"/>
        <v>98.84517131495089</v>
      </c>
      <c r="O41" s="17" t="s">
        <v>166</v>
      </c>
      <c r="P41" s="18">
        <v>1501.3</v>
      </c>
      <c r="Q41" s="18">
        <v>1612.06</v>
      </c>
      <c r="R41" s="16">
        <f t="shared" si="4"/>
        <v>107.37760607473523</v>
      </c>
      <c r="S41" s="17" t="s">
        <v>167</v>
      </c>
      <c r="T41" s="47">
        <v>1655.73</v>
      </c>
      <c r="U41" s="47">
        <v>1705.84</v>
      </c>
      <c r="V41" s="20">
        <f>U41/T41*100</f>
        <v>103.02645962807946</v>
      </c>
      <c r="W41" s="49" t="s">
        <v>168</v>
      </c>
    </row>
    <row r="42" spans="1:23" ht="50.25" customHeight="1">
      <c r="A42" s="10" t="s">
        <v>169</v>
      </c>
      <c r="B42" s="11" t="s">
        <v>170</v>
      </c>
      <c r="C42" s="12" t="s">
        <v>29</v>
      </c>
      <c r="D42" s="32"/>
      <c r="E42" s="32"/>
      <c r="F42" s="32"/>
      <c r="G42" s="12"/>
      <c r="H42" s="72">
        <v>1200.44</v>
      </c>
      <c r="I42" s="11">
        <v>1345.86</v>
      </c>
      <c r="J42" s="14">
        <f>I42/H42*100</f>
        <v>112.11389157308986</v>
      </c>
      <c r="K42" s="10" t="s">
        <v>171</v>
      </c>
      <c r="L42" s="30">
        <v>1345.86</v>
      </c>
      <c r="M42" s="30">
        <v>1399.69</v>
      </c>
      <c r="N42" s="16">
        <f t="shared" si="3"/>
        <v>103.99967307149333</v>
      </c>
      <c r="O42" s="17" t="s">
        <v>172</v>
      </c>
      <c r="P42" s="30">
        <v>1399.69</v>
      </c>
      <c r="Q42" s="18">
        <v>1514.46</v>
      </c>
      <c r="R42" s="16">
        <f t="shared" si="4"/>
        <v>108.19967278468803</v>
      </c>
      <c r="S42" s="17" t="s">
        <v>173</v>
      </c>
      <c r="T42" s="47">
        <v>1625.21</v>
      </c>
      <c r="U42" s="46">
        <v>1731</v>
      </c>
      <c r="V42" s="20">
        <f>U42/T42*100</f>
        <v>106.50931264267388</v>
      </c>
      <c r="W42" s="49" t="s">
        <v>174</v>
      </c>
    </row>
    <row r="43" spans="1:23" ht="36" customHeight="1">
      <c r="A43" s="10" t="s">
        <v>175</v>
      </c>
      <c r="B43" s="11" t="s">
        <v>176</v>
      </c>
      <c r="C43" s="12" t="s">
        <v>29</v>
      </c>
      <c r="D43" s="32"/>
      <c r="E43" s="32"/>
      <c r="F43" s="32"/>
      <c r="G43" s="12"/>
      <c r="H43" s="72">
        <v>1238.71</v>
      </c>
      <c r="I43" s="11">
        <v>1391.07</v>
      </c>
      <c r="J43" s="14">
        <f>I43/H43*100</f>
        <v>112.29989263023627</v>
      </c>
      <c r="K43" s="10" t="s">
        <v>177</v>
      </c>
      <c r="L43" s="30">
        <v>1391.07</v>
      </c>
      <c r="M43" s="30">
        <v>1446.7</v>
      </c>
      <c r="N43" s="16">
        <f t="shared" si="3"/>
        <v>103.9990798450114</v>
      </c>
      <c r="O43" s="17" t="s">
        <v>178</v>
      </c>
      <c r="P43" s="30">
        <v>1446.7</v>
      </c>
      <c r="Q43" s="18">
        <v>1565.33</v>
      </c>
      <c r="R43" s="16">
        <f t="shared" si="4"/>
        <v>108.20004147369875</v>
      </c>
      <c r="S43" s="17" t="s">
        <v>179</v>
      </c>
      <c r="T43" s="47">
        <v>1688.36</v>
      </c>
      <c r="U43" s="47">
        <v>1832.06</v>
      </c>
      <c r="V43" s="20">
        <f>U43/T43*100</f>
        <v>108.51121798668531</v>
      </c>
      <c r="W43" s="49" t="s">
        <v>180</v>
      </c>
    </row>
    <row r="44" spans="1:23" ht="39.75" customHeight="1">
      <c r="A44" s="10" t="s">
        <v>181</v>
      </c>
      <c r="B44" s="11" t="s">
        <v>182</v>
      </c>
      <c r="C44" s="12" t="s">
        <v>29</v>
      </c>
      <c r="D44" s="32"/>
      <c r="E44" s="32"/>
      <c r="F44" s="32"/>
      <c r="G44" s="12"/>
      <c r="H44" s="72">
        <v>1414.35</v>
      </c>
      <c r="I44" s="11">
        <v>1584.08</v>
      </c>
      <c r="J44" s="14">
        <f>I44/H44*100</f>
        <v>112.00056563085516</v>
      </c>
      <c r="K44" s="10" t="s">
        <v>183</v>
      </c>
      <c r="L44" s="30">
        <v>1584.08</v>
      </c>
      <c r="M44" s="30">
        <v>1647.43</v>
      </c>
      <c r="N44" s="16">
        <f t="shared" si="3"/>
        <v>103.99916670875209</v>
      </c>
      <c r="O44" s="17" t="s">
        <v>184</v>
      </c>
      <c r="P44" s="30">
        <v>1647.43</v>
      </c>
      <c r="Q44" s="18">
        <v>1782.52</v>
      </c>
      <c r="R44" s="16">
        <f t="shared" si="4"/>
        <v>108.20004491844873</v>
      </c>
      <c r="S44" s="17" t="s">
        <v>185</v>
      </c>
      <c r="T44" s="151" t="s">
        <v>161</v>
      </c>
      <c r="U44" s="151"/>
      <c r="V44" s="151"/>
      <c r="W44" s="49" t="s">
        <v>186</v>
      </c>
    </row>
    <row r="45" spans="1:23" ht="32.25" customHeight="1">
      <c r="A45" s="10" t="s">
        <v>187</v>
      </c>
      <c r="B45" s="11" t="s">
        <v>188</v>
      </c>
      <c r="C45" s="52" t="s">
        <v>29</v>
      </c>
      <c r="D45" s="77"/>
      <c r="E45" s="77"/>
      <c r="F45" s="77"/>
      <c r="G45" s="52"/>
      <c r="H45" s="78"/>
      <c r="I45" s="78">
        <v>1534</v>
      </c>
      <c r="J45" s="54"/>
      <c r="K45" s="79" t="s">
        <v>189</v>
      </c>
      <c r="L45" s="80">
        <v>1534</v>
      </c>
      <c r="M45" s="81">
        <v>1595.37</v>
      </c>
      <c r="N45" s="56">
        <f t="shared" si="3"/>
        <v>104.0006518904824</v>
      </c>
      <c r="O45" s="57" t="s">
        <v>190</v>
      </c>
      <c r="P45" s="81"/>
      <c r="Q45" s="56"/>
      <c r="R45" s="56"/>
      <c r="S45" s="57"/>
      <c r="T45" s="47">
        <v>1642.43</v>
      </c>
      <c r="U45" s="47">
        <v>1775.75</v>
      </c>
      <c r="V45" s="20">
        <f>U45/T45*100</f>
        <v>108.11724091742114</v>
      </c>
      <c r="W45" s="49" t="s">
        <v>191</v>
      </c>
    </row>
    <row r="46" spans="1:23" ht="48" customHeight="1">
      <c r="A46" s="144" t="s">
        <v>192</v>
      </c>
      <c r="B46" s="82" t="s">
        <v>193</v>
      </c>
      <c r="C46" s="12"/>
      <c r="D46" s="32"/>
      <c r="E46" s="32"/>
      <c r="F46" s="32"/>
      <c r="G46" s="12"/>
      <c r="H46" s="72">
        <v>1204.84</v>
      </c>
      <c r="I46" s="72">
        <v>1670.68</v>
      </c>
      <c r="J46" s="14">
        <f>I46/H46*100</f>
        <v>138.66405497825437</v>
      </c>
      <c r="K46" s="10" t="s">
        <v>194</v>
      </c>
      <c r="L46" s="83">
        <v>1670.68</v>
      </c>
      <c r="M46" s="83">
        <v>1737.5</v>
      </c>
      <c r="N46" s="16">
        <f t="shared" si="3"/>
        <v>103.99956903775707</v>
      </c>
      <c r="O46" s="17" t="s">
        <v>195</v>
      </c>
      <c r="P46" s="83">
        <v>1737.5</v>
      </c>
      <c r="Q46" s="18">
        <v>1879.59</v>
      </c>
      <c r="R46" s="16">
        <f>Q46/P46*100</f>
        <v>108.17784172661871</v>
      </c>
      <c r="S46" s="17" t="s">
        <v>196</v>
      </c>
      <c r="T46" s="15"/>
      <c r="U46" s="15"/>
      <c r="V46" s="61"/>
      <c r="W46" s="17"/>
    </row>
    <row r="47" spans="1:23" ht="21.75" customHeight="1">
      <c r="A47" s="144"/>
      <c r="B47" s="82" t="s">
        <v>197</v>
      </c>
      <c r="C47" s="12"/>
      <c r="D47" s="84"/>
      <c r="E47" s="84"/>
      <c r="F47" s="84"/>
      <c r="G47" s="75"/>
      <c r="H47" s="85"/>
      <c r="I47" s="85"/>
      <c r="J47" s="86"/>
      <c r="K47" s="87"/>
      <c r="L47" s="88"/>
      <c r="M47" s="88"/>
      <c r="N47" s="44"/>
      <c r="O47" s="64"/>
      <c r="P47" s="88"/>
      <c r="Q47" s="89" t="s">
        <v>198</v>
      </c>
      <c r="R47" s="48"/>
      <c r="S47" s="64"/>
      <c r="T47" s="15"/>
      <c r="U47" s="15"/>
      <c r="V47" s="61"/>
      <c r="W47" s="17"/>
    </row>
    <row r="48" spans="1:23" ht="61.5" customHeight="1">
      <c r="A48" s="144"/>
      <c r="B48" s="90" t="s">
        <v>199</v>
      </c>
      <c r="C48" s="12" t="s">
        <v>29</v>
      </c>
      <c r="D48" s="84"/>
      <c r="E48" s="84"/>
      <c r="F48" s="84"/>
      <c r="G48" s="75"/>
      <c r="H48" s="85"/>
      <c r="I48" s="85"/>
      <c r="J48" s="86"/>
      <c r="K48" s="87"/>
      <c r="L48" s="88"/>
      <c r="M48" s="88"/>
      <c r="N48" s="44"/>
      <c r="O48" s="64"/>
      <c r="P48" s="88"/>
      <c r="Q48" s="43">
        <v>1871.69</v>
      </c>
      <c r="R48" s="44"/>
      <c r="S48" s="64" t="s">
        <v>200</v>
      </c>
      <c r="T48" s="15"/>
      <c r="U48" s="15"/>
      <c r="V48" s="61"/>
      <c r="W48" s="17" t="s">
        <v>201</v>
      </c>
    </row>
    <row r="49" spans="1:23" ht="95.25" customHeight="1">
      <c r="A49" s="144"/>
      <c r="B49" s="90" t="s">
        <v>202</v>
      </c>
      <c r="C49" s="12" t="s">
        <v>29</v>
      </c>
      <c r="D49" s="84"/>
      <c r="E49" s="84"/>
      <c r="F49" s="84"/>
      <c r="G49" s="75"/>
      <c r="H49" s="85"/>
      <c r="I49" s="85"/>
      <c r="J49" s="86"/>
      <c r="K49" s="87"/>
      <c r="L49" s="88"/>
      <c r="M49" s="88"/>
      <c r="N49" s="44"/>
      <c r="O49" s="64"/>
      <c r="P49" s="88"/>
      <c r="Q49" s="43">
        <v>2177.3</v>
      </c>
      <c r="R49" s="44"/>
      <c r="S49" s="64" t="s">
        <v>200</v>
      </c>
      <c r="T49" s="15"/>
      <c r="U49" s="15"/>
      <c r="V49" s="61"/>
      <c r="W49" s="17" t="s">
        <v>201</v>
      </c>
    </row>
    <row r="50" spans="1:26" ht="43.5" customHeight="1">
      <c r="A50" s="79" t="s">
        <v>203</v>
      </c>
      <c r="B50" s="11" t="s">
        <v>204</v>
      </c>
      <c r="C50" s="75" t="s">
        <v>29</v>
      </c>
      <c r="D50" s="84"/>
      <c r="E50" s="84"/>
      <c r="F50" s="84"/>
      <c r="G50" s="75"/>
      <c r="H50" s="85">
        <v>1211.18</v>
      </c>
      <c r="I50" s="85">
        <v>1352.09</v>
      </c>
      <c r="J50" s="86">
        <f>I50/H50*100</f>
        <v>111.63410888554961</v>
      </c>
      <c r="K50" s="87" t="s">
        <v>205</v>
      </c>
      <c r="L50" s="88">
        <v>1352.09</v>
      </c>
      <c r="M50" s="91">
        <v>1406.16</v>
      </c>
      <c r="N50" s="44">
        <f>M50/L50*100</f>
        <v>103.99899414979774</v>
      </c>
      <c r="O50" s="64" t="s">
        <v>206</v>
      </c>
      <c r="P50" s="91">
        <v>1406.16</v>
      </c>
      <c r="Q50" s="43">
        <v>1521.46</v>
      </c>
      <c r="R50" s="44">
        <f>Q50/P50*100</f>
        <v>108.19963588780791</v>
      </c>
      <c r="S50" s="64" t="s">
        <v>207</v>
      </c>
      <c r="T50" s="150" t="s">
        <v>161</v>
      </c>
      <c r="U50" s="150"/>
      <c r="V50" s="150"/>
      <c r="W50" s="49" t="s">
        <v>208</v>
      </c>
      <c r="Z50" t="s">
        <v>209</v>
      </c>
    </row>
    <row r="51" spans="1:23" ht="27.75" customHeight="1">
      <c r="A51" s="79" t="s">
        <v>210</v>
      </c>
      <c r="B51" s="11" t="s">
        <v>211</v>
      </c>
      <c r="C51" s="75" t="s">
        <v>29</v>
      </c>
      <c r="D51" s="84"/>
      <c r="E51" s="84"/>
      <c r="F51" s="84"/>
      <c r="G51" s="75"/>
      <c r="H51" s="85"/>
      <c r="I51" s="85"/>
      <c r="J51" s="86"/>
      <c r="K51" s="87"/>
      <c r="L51" s="88"/>
      <c r="M51" s="91"/>
      <c r="N51" s="44"/>
      <c r="O51" s="64"/>
      <c r="P51" s="91">
        <v>1621.48</v>
      </c>
      <c r="Q51" s="43">
        <v>1754.44</v>
      </c>
      <c r="R51" s="44">
        <f>Q51/P51*100</f>
        <v>108.19991612600835</v>
      </c>
      <c r="S51" s="64" t="s">
        <v>212</v>
      </c>
      <c r="T51" s="46">
        <v>1848.65</v>
      </c>
      <c r="U51" s="47">
        <v>1926.26</v>
      </c>
      <c r="V51" s="20">
        <f>U51/T51*100</f>
        <v>104.19819868552726</v>
      </c>
      <c r="W51" s="49" t="s">
        <v>213</v>
      </c>
    </row>
    <row r="52" spans="1:23" ht="41.25" customHeight="1">
      <c r="A52" s="79" t="s">
        <v>214</v>
      </c>
      <c r="B52" s="11" t="s">
        <v>215</v>
      </c>
      <c r="C52" s="75" t="s">
        <v>29</v>
      </c>
      <c r="D52" s="84"/>
      <c r="E52" s="84"/>
      <c r="F52" s="84"/>
      <c r="G52" s="75"/>
      <c r="H52" s="85"/>
      <c r="I52" s="85"/>
      <c r="J52" s="86"/>
      <c r="K52" s="87"/>
      <c r="L52" s="88"/>
      <c r="M52" s="91"/>
      <c r="N52" s="44"/>
      <c r="O52" s="64"/>
      <c r="P52" s="91">
        <v>1957.51</v>
      </c>
      <c r="Q52" s="43">
        <v>2118.03</v>
      </c>
      <c r="R52" s="44">
        <f>Q52/P52*100</f>
        <v>108.20021353658476</v>
      </c>
      <c r="S52" s="64" t="s">
        <v>216</v>
      </c>
      <c r="T52" s="151" t="s">
        <v>161</v>
      </c>
      <c r="U52" s="151"/>
      <c r="V52" s="151"/>
      <c r="W52" s="49" t="s">
        <v>217</v>
      </c>
    </row>
    <row r="53" spans="1:23" s="9" customFormat="1" ht="24" customHeight="1">
      <c r="A53" s="92" t="s">
        <v>218</v>
      </c>
      <c r="B53" s="152" t="s">
        <v>219</v>
      </c>
      <c r="C53" s="152"/>
      <c r="D53" s="152"/>
      <c r="E53" s="152"/>
      <c r="F53" s="152"/>
      <c r="G53" s="152"/>
      <c r="H53" s="93"/>
      <c r="I53" s="93"/>
      <c r="J53" s="94"/>
      <c r="K53" s="95"/>
      <c r="L53" s="93"/>
      <c r="M53" s="93"/>
      <c r="N53" s="94"/>
      <c r="O53" s="96"/>
      <c r="P53" s="93"/>
      <c r="Q53" s="94"/>
      <c r="R53" s="94"/>
      <c r="S53" s="96"/>
      <c r="T53" s="8"/>
      <c r="U53" s="8"/>
      <c r="V53" s="8"/>
      <c r="W53" s="8"/>
    </row>
    <row r="54" spans="1:23" ht="34.5" customHeight="1">
      <c r="A54" s="144" t="s">
        <v>20</v>
      </c>
      <c r="B54" s="11" t="s">
        <v>54</v>
      </c>
      <c r="C54" s="97" t="s">
        <v>221</v>
      </c>
      <c r="D54" s="12">
        <v>62.95</v>
      </c>
      <c r="E54" s="12">
        <v>66.73</v>
      </c>
      <c r="F54" s="12">
        <v>70.2</v>
      </c>
      <c r="G54" s="12" t="s">
        <v>222</v>
      </c>
      <c r="H54" s="98" t="s">
        <v>223</v>
      </c>
      <c r="I54" s="11">
        <v>84.89</v>
      </c>
      <c r="J54" s="99">
        <f>84.89/70.2*100</f>
        <v>120.92592592592592</v>
      </c>
      <c r="K54" s="12" t="s">
        <v>224</v>
      </c>
      <c r="L54" s="15">
        <v>84.89</v>
      </c>
      <c r="M54" s="15">
        <v>87.36</v>
      </c>
      <c r="N54" s="16">
        <f>M54/L54*100</f>
        <v>102.90964777947933</v>
      </c>
      <c r="O54" s="17" t="s">
        <v>225</v>
      </c>
      <c r="P54" s="15">
        <v>87.36</v>
      </c>
      <c r="Q54" s="18">
        <v>106.84</v>
      </c>
      <c r="R54" s="16">
        <f>Q54/P54*100</f>
        <v>122.2985347985348</v>
      </c>
      <c r="S54" s="17" t="s">
        <v>226</v>
      </c>
      <c r="T54" s="40"/>
      <c r="U54" s="40"/>
      <c r="V54" s="61"/>
      <c r="W54" s="16"/>
    </row>
    <row r="55" spans="1:23" ht="18" customHeight="1">
      <c r="A55" s="144"/>
      <c r="B55" s="100" t="s">
        <v>227</v>
      </c>
      <c r="C55" s="97" t="s">
        <v>221</v>
      </c>
      <c r="D55" s="12"/>
      <c r="E55" s="12"/>
      <c r="F55" s="12"/>
      <c r="G55" s="12"/>
      <c r="H55" s="98"/>
      <c r="I55" s="11"/>
      <c r="J55" s="99"/>
      <c r="K55" s="12"/>
      <c r="L55" s="15"/>
      <c r="M55" s="15"/>
      <c r="N55" s="16"/>
      <c r="O55" s="17"/>
      <c r="P55" s="15"/>
      <c r="Q55" s="18"/>
      <c r="R55" s="16"/>
      <c r="S55" s="17"/>
      <c r="T55" s="46">
        <v>25.95</v>
      </c>
      <c r="U55" s="47">
        <v>27.25</v>
      </c>
      <c r="V55" s="20">
        <f>U55/T55*100</f>
        <v>105.00963391136801</v>
      </c>
      <c r="W55" s="153" t="s">
        <v>228</v>
      </c>
    </row>
    <row r="56" spans="1:23" ht="30" customHeight="1">
      <c r="A56" s="144"/>
      <c r="B56" s="100" t="s">
        <v>229</v>
      </c>
      <c r="C56" s="101" t="s">
        <v>230</v>
      </c>
      <c r="D56" s="12"/>
      <c r="E56" s="12"/>
      <c r="F56" s="12"/>
      <c r="G56" s="12"/>
      <c r="H56" s="98"/>
      <c r="I56" s="11"/>
      <c r="J56" s="99"/>
      <c r="K56" s="12"/>
      <c r="L56" s="15"/>
      <c r="M56" s="15"/>
      <c r="N56" s="16"/>
      <c r="O56" s="17"/>
      <c r="P56" s="15"/>
      <c r="Q56" s="18"/>
      <c r="R56" s="16"/>
      <c r="S56" s="17"/>
      <c r="T56" s="47">
        <v>1346.52</v>
      </c>
      <c r="U56" s="47">
        <v>1397.72</v>
      </c>
      <c r="V56" s="20">
        <f>U56/T56*100</f>
        <v>103.80239432017349</v>
      </c>
      <c r="W56" s="153"/>
    </row>
    <row r="57" spans="1:23" ht="46.5" customHeight="1">
      <c r="A57" s="144" t="s">
        <v>28</v>
      </c>
      <c r="B57" s="11" t="s">
        <v>70</v>
      </c>
      <c r="C57" s="101" t="s">
        <v>221</v>
      </c>
      <c r="D57" s="12">
        <v>89.3</v>
      </c>
      <c r="E57" s="12">
        <v>94.66</v>
      </c>
      <c r="F57" s="12">
        <v>99.11</v>
      </c>
      <c r="G57" s="12" t="s">
        <v>231</v>
      </c>
      <c r="H57" s="98" t="s">
        <v>232</v>
      </c>
      <c r="I57" s="11">
        <v>121.44</v>
      </c>
      <c r="J57" s="99">
        <f>121.44/99.11*100</f>
        <v>122.5305216426193</v>
      </c>
      <c r="K57" s="12" t="s">
        <v>233</v>
      </c>
      <c r="L57" s="15">
        <v>121.44</v>
      </c>
      <c r="M57" s="15">
        <v>126.32</v>
      </c>
      <c r="N57" s="16">
        <f>M57/L57*100</f>
        <v>104.01844532279314</v>
      </c>
      <c r="O57" s="17" t="s">
        <v>234</v>
      </c>
      <c r="P57" s="15">
        <v>126.32</v>
      </c>
      <c r="Q57" s="18">
        <v>137.3</v>
      </c>
      <c r="R57" s="16">
        <f>Q57/P57*100</f>
        <v>108.69221025965803</v>
      </c>
      <c r="S57" s="17" t="s">
        <v>226</v>
      </c>
      <c r="T57" s="41"/>
      <c r="U57" s="41"/>
      <c r="V57" s="20"/>
      <c r="W57" s="20"/>
    </row>
    <row r="58" spans="1:23" ht="19.5" customHeight="1">
      <c r="A58" s="144"/>
      <c r="B58" s="102" t="s">
        <v>227</v>
      </c>
      <c r="C58" s="97" t="s">
        <v>221</v>
      </c>
      <c r="D58" s="52"/>
      <c r="E58" s="52"/>
      <c r="F58" s="52"/>
      <c r="G58" s="52"/>
      <c r="H58" s="103"/>
      <c r="I58" s="51"/>
      <c r="J58" s="104"/>
      <c r="K58" s="52"/>
      <c r="L58" s="55"/>
      <c r="M58" s="55"/>
      <c r="N58" s="56"/>
      <c r="O58" s="57"/>
      <c r="P58" s="55"/>
      <c r="Q58" s="58"/>
      <c r="R58" s="56"/>
      <c r="S58" s="57"/>
      <c r="T58" s="105">
        <v>25.95</v>
      </c>
      <c r="U58" s="106">
        <v>27.25</v>
      </c>
      <c r="V58" s="20">
        <f>U58/T58*100</f>
        <v>105.00963391136801</v>
      </c>
      <c r="W58" s="153" t="s">
        <v>228</v>
      </c>
    </row>
    <row r="59" spans="1:240" s="107" customFormat="1" ht="30.75" customHeight="1">
      <c r="A59" s="144"/>
      <c r="B59" s="100" t="s">
        <v>229</v>
      </c>
      <c r="C59" s="101" t="s">
        <v>230</v>
      </c>
      <c r="D59" s="12"/>
      <c r="E59" s="12"/>
      <c r="F59" s="12"/>
      <c r="G59" s="12"/>
      <c r="H59" s="98"/>
      <c r="I59" s="11"/>
      <c r="J59" s="99"/>
      <c r="K59" s="12"/>
      <c r="L59" s="15"/>
      <c r="M59" s="15"/>
      <c r="N59" s="16"/>
      <c r="O59" s="17"/>
      <c r="P59" s="15"/>
      <c r="Q59" s="18"/>
      <c r="R59" s="16"/>
      <c r="S59" s="17"/>
      <c r="T59" s="19">
        <v>1838.1</v>
      </c>
      <c r="U59" s="19">
        <v>1915.23</v>
      </c>
      <c r="V59" s="20">
        <f>U59/T59*100</f>
        <v>104.19618083890975</v>
      </c>
      <c r="W59" s="153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</row>
    <row r="60" spans="1:23" ht="48" customHeight="1">
      <c r="A60" s="144" t="s">
        <v>40</v>
      </c>
      <c r="B60" s="108" t="s">
        <v>235</v>
      </c>
      <c r="C60" s="109"/>
      <c r="D60" s="110"/>
      <c r="E60" s="110"/>
      <c r="F60" s="110"/>
      <c r="G60" s="110"/>
      <c r="H60" s="111"/>
      <c r="I60" s="110"/>
      <c r="J60" s="112"/>
      <c r="K60" s="110"/>
      <c r="L60" s="113"/>
      <c r="M60" s="113"/>
      <c r="N60" s="110"/>
      <c r="O60" s="110"/>
      <c r="P60" s="110"/>
      <c r="Q60" s="110"/>
      <c r="R60" s="44"/>
      <c r="S60" s="110"/>
      <c r="T60" s="114"/>
      <c r="U60" s="114"/>
      <c r="V60" s="20"/>
      <c r="W60" s="44"/>
    </row>
    <row r="61" spans="1:23" ht="33.75" customHeight="1">
      <c r="A61" s="144"/>
      <c r="B61" s="42" t="s">
        <v>79</v>
      </c>
      <c r="C61" s="97" t="s">
        <v>221</v>
      </c>
      <c r="D61" s="12">
        <v>92.87</v>
      </c>
      <c r="E61" s="12">
        <v>92.87</v>
      </c>
      <c r="F61" s="12">
        <v>103.45</v>
      </c>
      <c r="G61" s="12" t="s">
        <v>236</v>
      </c>
      <c r="H61" s="98" t="s">
        <v>237</v>
      </c>
      <c r="I61" s="11">
        <v>116.4</v>
      </c>
      <c r="J61" s="115">
        <f>116.4/103.45*100</f>
        <v>112.5181246979217</v>
      </c>
      <c r="K61" s="12" t="s">
        <v>238</v>
      </c>
      <c r="L61" s="15">
        <v>116.4</v>
      </c>
      <c r="M61" s="15">
        <v>121.08</v>
      </c>
      <c r="N61" s="16">
        <f>M61/L61*100</f>
        <v>104.02061855670101</v>
      </c>
      <c r="O61" s="17" t="s">
        <v>239</v>
      </c>
      <c r="P61" s="15">
        <v>121.08</v>
      </c>
      <c r="Q61" s="18">
        <v>131.63</v>
      </c>
      <c r="R61" s="16">
        <f>Q61/P61*100</f>
        <v>108.71324743970928</v>
      </c>
      <c r="S61" s="17" t="s">
        <v>240</v>
      </c>
      <c r="T61" s="40"/>
      <c r="U61" s="40"/>
      <c r="V61" s="20"/>
      <c r="W61" s="16"/>
    </row>
    <row r="62" spans="1:23" ht="20.25" customHeight="1">
      <c r="A62" s="144"/>
      <c r="B62" s="100" t="s">
        <v>227</v>
      </c>
      <c r="C62" s="97" t="s">
        <v>221</v>
      </c>
      <c r="D62" s="12"/>
      <c r="E62" s="12"/>
      <c r="F62" s="12"/>
      <c r="G62" s="12"/>
      <c r="H62" s="98"/>
      <c r="I62" s="11"/>
      <c r="J62" s="115"/>
      <c r="K62" s="12"/>
      <c r="L62" s="15"/>
      <c r="M62" s="15"/>
      <c r="N62" s="16"/>
      <c r="O62" s="17"/>
      <c r="P62" s="15"/>
      <c r="Q62" s="18"/>
      <c r="R62" s="16"/>
      <c r="S62" s="17"/>
      <c r="T62" s="46">
        <v>25.95</v>
      </c>
      <c r="U62" s="47">
        <v>27.25</v>
      </c>
      <c r="V62" s="20">
        <f>U62/T62*100</f>
        <v>105.00963391136801</v>
      </c>
      <c r="W62" s="154" t="s">
        <v>241</v>
      </c>
    </row>
    <row r="63" spans="1:23" ht="29.25" customHeight="1">
      <c r="A63" s="144"/>
      <c r="B63" s="100" t="s">
        <v>229</v>
      </c>
      <c r="C63" s="101" t="s">
        <v>230</v>
      </c>
      <c r="D63" s="12"/>
      <c r="E63" s="12"/>
      <c r="F63" s="12"/>
      <c r="G63" s="12"/>
      <c r="H63" s="98"/>
      <c r="I63" s="11"/>
      <c r="J63" s="115"/>
      <c r="K63" s="12"/>
      <c r="L63" s="15"/>
      <c r="M63" s="15"/>
      <c r="N63" s="16"/>
      <c r="O63" s="17"/>
      <c r="P63" s="15"/>
      <c r="Q63" s="18"/>
      <c r="R63" s="16"/>
      <c r="S63" s="17"/>
      <c r="T63" s="47">
        <v>1749.6</v>
      </c>
      <c r="U63" s="47">
        <v>1784.47</v>
      </c>
      <c r="V63" s="20">
        <f>U63/T63*100</f>
        <v>101.9930269775949</v>
      </c>
      <c r="W63" s="154"/>
    </row>
    <row r="64" spans="1:23" ht="78" customHeight="1">
      <c r="A64" s="144"/>
      <c r="B64" s="42" t="s">
        <v>242</v>
      </c>
      <c r="C64" s="97" t="s">
        <v>221</v>
      </c>
      <c r="D64" s="12"/>
      <c r="E64" s="12"/>
      <c r="F64" s="12"/>
      <c r="G64" s="12"/>
      <c r="H64" s="98"/>
      <c r="I64" s="11"/>
      <c r="J64" s="115"/>
      <c r="K64" s="12"/>
      <c r="L64" s="15">
        <v>140.3</v>
      </c>
      <c r="M64" s="15">
        <v>144.98</v>
      </c>
      <c r="N64" s="16"/>
      <c r="O64" s="17" t="s">
        <v>243</v>
      </c>
      <c r="P64" s="15">
        <v>144.98</v>
      </c>
      <c r="Q64" s="18">
        <v>149.33</v>
      </c>
      <c r="R64" s="16">
        <f>Q64/P64*100</f>
        <v>103.00041385018626</v>
      </c>
      <c r="S64" s="17" t="s">
        <v>244</v>
      </c>
      <c r="T64" s="41"/>
      <c r="U64" s="41"/>
      <c r="V64" s="20"/>
      <c r="W64" s="20"/>
    </row>
    <row r="65" spans="1:23" ht="39.75" customHeight="1">
      <c r="A65" s="144"/>
      <c r="B65" s="100" t="s">
        <v>227</v>
      </c>
      <c r="C65" s="97" t="s">
        <v>221</v>
      </c>
      <c r="D65" s="12"/>
      <c r="E65" s="12"/>
      <c r="F65" s="12"/>
      <c r="G65" s="12"/>
      <c r="H65" s="98"/>
      <c r="I65" s="11"/>
      <c r="J65" s="115"/>
      <c r="K65" s="12"/>
      <c r="L65" s="15"/>
      <c r="M65" s="15"/>
      <c r="N65" s="16"/>
      <c r="O65" s="17"/>
      <c r="P65" s="15"/>
      <c r="Q65" s="116"/>
      <c r="R65" s="16"/>
      <c r="S65" s="17"/>
      <c r="T65" s="46">
        <v>25.95</v>
      </c>
      <c r="U65" s="47">
        <v>27.25</v>
      </c>
      <c r="V65" s="20">
        <f>U65/T65*100</f>
        <v>105.00963391136801</v>
      </c>
      <c r="W65" s="154" t="s">
        <v>241</v>
      </c>
    </row>
    <row r="66" spans="1:23" ht="30.75" customHeight="1">
      <c r="A66" s="144"/>
      <c r="B66" s="100" t="s">
        <v>229</v>
      </c>
      <c r="C66" s="101" t="s">
        <v>230</v>
      </c>
      <c r="D66" s="12"/>
      <c r="E66" s="12"/>
      <c r="F66" s="12"/>
      <c r="G66" s="12"/>
      <c r="H66" s="98"/>
      <c r="I66" s="11"/>
      <c r="J66" s="115"/>
      <c r="K66" s="12"/>
      <c r="L66" s="15"/>
      <c r="M66" s="15"/>
      <c r="N66" s="16"/>
      <c r="O66" s="17"/>
      <c r="P66" s="15"/>
      <c r="Q66" s="116"/>
      <c r="R66" s="16"/>
      <c r="S66" s="17"/>
      <c r="T66" s="47">
        <v>2036.6</v>
      </c>
      <c r="U66" s="47">
        <v>2083.53</v>
      </c>
      <c r="V66" s="20">
        <f>U66/T66*100</f>
        <v>102.30433074732399</v>
      </c>
      <c r="W66" s="154"/>
    </row>
    <row r="67" spans="1:23" ht="33" customHeight="1">
      <c r="A67" s="144" t="s">
        <v>36</v>
      </c>
      <c r="B67" s="11" t="s">
        <v>87</v>
      </c>
      <c r="C67" s="97" t="s">
        <v>221</v>
      </c>
      <c r="D67" s="12">
        <v>75.21</v>
      </c>
      <c r="E67" s="12">
        <v>79.73</v>
      </c>
      <c r="F67" s="12">
        <v>83.79</v>
      </c>
      <c r="G67" s="12" t="s">
        <v>245</v>
      </c>
      <c r="H67" s="11">
        <v>83.79</v>
      </c>
      <c r="I67" s="13">
        <v>104.62</v>
      </c>
      <c r="J67" s="13">
        <f>I67/H67*100</f>
        <v>124.859768468791</v>
      </c>
      <c r="K67" s="12" t="s">
        <v>246</v>
      </c>
      <c r="L67" s="15">
        <v>104.62</v>
      </c>
      <c r="M67" s="15">
        <v>108.82</v>
      </c>
      <c r="N67" s="16">
        <f>M67/L67*100</f>
        <v>104.01452877078951</v>
      </c>
      <c r="O67" s="17" t="s">
        <v>247</v>
      </c>
      <c r="P67" s="15">
        <v>108.82</v>
      </c>
      <c r="Q67" s="18">
        <v>118.38</v>
      </c>
      <c r="R67" s="16">
        <f>Q67/P67*100</f>
        <v>108.7851497886418</v>
      </c>
      <c r="S67" s="17" t="s">
        <v>226</v>
      </c>
      <c r="T67" s="41"/>
      <c r="U67" s="41"/>
      <c r="V67" s="20"/>
      <c r="W67" s="20"/>
    </row>
    <row r="68" spans="1:23" ht="19.5" customHeight="1">
      <c r="A68" s="144"/>
      <c r="B68" s="100" t="s">
        <v>227</v>
      </c>
      <c r="C68" s="97" t="s">
        <v>221</v>
      </c>
      <c r="D68" s="12"/>
      <c r="E68" s="12"/>
      <c r="F68" s="12"/>
      <c r="G68" s="12"/>
      <c r="H68" s="11"/>
      <c r="I68" s="13"/>
      <c r="J68" s="13"/>
      <c r="K68" s="12"/>
      <c r="L68" s="15"/>
      <c r="M68" s="15"/>
      <c r="N68" s="16"/>
      <c r="O68" s="17"/>
      <c r="P68" s="15"/>
      <c r="Q68" s="18"/>
      <c r="R68" s="16"/>
      <c r="S68" s="17"/>
      <c r="T68" s="46">
        <v>25.95</v>
      </c>
      <c r="U68" s="47">
        <v>27.25</v>
      </c>
      <c r="V68" s="20">
        <f>U68/T68*100</f>
        <v>105.00963391136801</v>
      </c>
      <c r="W68" s="153" t="s">
        <v>248</v>
      </c>
    </row>
    <row r="69" spans="1:23" ht="31.5" customHeight="1">
      <c r="A69" s="144"/>
      <c r="B69" s="100" t="s">
        <v>229</v>
      </c>
      <c r="C69" s="101" t="s">
        <v>230</v>
      </c>
      <c r="D69" s="12"/>
      <c r="E69" s="12"/>
      <c r="F69" s="12"/>
      <c r="G69" s="12"/>
      <c r="H69" s="11"/>
      <c r="I69" s="13"/>
      <c r="J69" s="13"/>
      <c r="K69" s="12"/>
      <c r="L69" s="15"/>
      <c r="M69" s="15"/>
      <c r="N69" s="16"/>
      <c r="O69" s="17"/>
      <c r="P69" s="15"/>
      <c r="Q69" s="18"/>
      <c r="R69" s="16"/>
      <c r="S69" s="17"/>
      <c r="T69" s="47">
        <v>1533.76</v>
      </c>
      <c r="U69" s="47">
        <v>1598.14</v>
      </c>
      <c r="V69" s="20">
        <f>U69/T69*100</f>
        <v>104.19752764448154</v>
      </c>
      <c r="W69" s="153"/>
    </row>
    <row r="70" spans="1:23" ht="34.5" customHeight="1">
      <c r="A70" s="144" t="s">
        <v>53</v>
      </c>
      <c r="B70" s="11" t="s">
        <v>95</v>
      </c>
      <c r="C70" s="12" t="s">
        <v>249</v>
      </c>
      <c r="D70" s="12">
        <v>79.87</v>
      </c>
      <c r="E70" s="12">
        <v>84.67</v>
      </c>
      <c r="F70" s="12">
        <v>89.07</v>
      </c>
      <c r="G70" s="12" t="s">
        <v>250</v>
      </c>
      <c r="H70" s="98" t="s">
        <v>251</v>
      </c>
      <c r="I70" s="117">
        <v>115.5</v>
      </c>
      <c r="J70" s="99">
        <f>115.5/89.07*100</f>
        <v>129.67329067025938</v>
      </c>
      <c r="K70" s="12" t="s">
        <v>252</v>
      </c>
      <c r="L70" s="15">
        <v>115.5</v>
      </c>
      <c r="M70" s="15">
        <v>120.15</v>
      </c>
      <c r="N70" s="16">
        <f>M70/L70*100</f>
        <v>104.02597402597402</v>
      </c>
      <c r="O70" s="17" t="s">
        <v>253</v>
      </c>
      <c r="P70" s="15">
        <v>120.15</v>
      </c>
      <c r="Q70" s="18">
        <v>130.63</v>
      </c>
      <c r="R70" s="16">
        <f>Q70/P70*100</f>
        <v>108.722430295464</v>
      </c>
      <c r="S70" s="17" t="s">
        <v>226</v>
      </c>
      <c r="T70" s="40"/>
      <c r="U70" s="40"/>
      <c r="V70" s="20"/>
      <c r="W70" s="16"/>
    </row>
    <row r="71" spans="1:23" ht="16.5" customHeight="1">
      <c r="A71" s="144"/>
      <c r="B71" s="100" t="s">
        <v>227</v>
      </c>
      <c r="C71" s="97" t="s">
        <v>221</v>
      </c>
      <c r="D71" s="12"/>
      <c r="E71" s="12"/>
      <c r="F71" s="12"/>
      <c r="G71" s="12"/>
      <c r="H71" s="98"/>
      <c r="I71" s="117"/>
      <c r="J71" s="99"/>
      <c r="K71" s="12"/>
      <c r="L71" s="15"/>
      <c r="M71" s="15"/>
      <c r="N71" s="16"/>
      <c r="O71" s="17"/>
      <c r="P71" s="15"/>
      <c r="Q71" s="18"/>
      <c r="R71" s="16"/>
      <c r="S71" s="17"/>
      <c r="T71" s="46">
        <v>25.95</v>
      </c>
      <c r="U71" s="47">
        <v>27.25</v>
      </c>
      <c r="V71" s="20">
        <f>U71/T71*100</f>
        <v>105.00963391136801</v>
      </c>
      <c r="W71" s="153" t="s">
        <v>228</v>
      </c>
    </row>
    <row r="72" spans="1:23" ht="30" customHeight="1">
      <c r="A72" s="144"/>
      <c r="B72" s="100" t="s">
        <v>229</v>
      </c>
      <c r="C72" s="101" t="s">
        <v>230</v>
      </c>
      <c r="D72" s="12"/>
      <c r="E72" s="12"/>
      <c r="F72" s="12"/>
      <c r="G72" s="12"/>
      <c r="H72" s="98"/>
      <c r="I72" s="117"/>
      <c r="J72" s="99"/>
      <c r="K72" s="12"/>
      <c r="L72" s="15"/>
      <c r="M72" s="15"/>
      <c r="N72" s="16"/>
      <c r="O72" s="17"/>
      <c r="P72" s="15"/>
      <c r="Q72" s="18"/>
      <c r="R72" s="16"/>
      <c r="S72" s="17"/>
      <c r="T72" s="47">
        <v>1733.04</v>
      </c>
      <c r="U72" s="47">
        <v>1952.72</v>
      </c>
      <c r="V72" s="20">
        <f>U72/T72*100</f>
        <v>112.67599132160828</v>
      </c>
      <c r="W72" s="153"/>
    </row>
    <row r="73" spans="1:23" ht="108.75" customHeight="1">
      <c r="A73" s="144" t="s">
        <v>61</v>
      </c>
      <c r="B73" s="11" t="s">
        <v>254</v>
      </c>
      <c r="C73" s="12"/>
      <c r="D73" s="12"/>
      <c r="E73" s="12"/>
      <c r="F73" s="12"/>
      <c r="G73" s="12"/>
      <c r="H73" s="11"/>
      <c r="I73" s="11"/>
      <c r="J73" s="99"/>
      <c r="K73" s="12"/>
      <c r="L73" s="15"/>
      <c r="M73" s="15"/>
      <c r="N73" s="16"/>
      <c r="O73" s="17"/>
      <c r="P73" s="16"/>
      <c r="Q73" s="16"/>
      <c r="R73" s="16"/>
      <c r="S73" s="17"/>
      <c r="T73" s="40"/>
      <c r="U73" s="40"/>
      <c r="V73" s="61"/>
      <c r="W73" s="40"/>
    </row>
    <row r="74" spans="1:23" ht="64.5" customHeight="1">
      <c r="A74" s="144"/>
      <c r="B74" s="42" t="s">
        <v>255</v>
      </c>
      <c r="C74" s="97" t="s">
        <v>221</v>
      </c>
      <c r="D74" s="12"/>
      <c r="E74" s="12"/>
      <c r="F74" s="12"/>
      <c r="G74" s="12"/>
      <c r="H74" s="98" t="s">
        <v>256</v>
      </c>
      <c r="I74" s="11">
        <v>118.8</v>
      </c>
      <c r="J74" s="99">
        <f>118.8/105.92*100</f>
        <v>112.16012084592144</v>
      </c>
      <c r="K74" s="12" t="s">
        <v>257</v>
      </c>
      <c r="L74" s="15">
        <v>118.8</v>
      </c>
      <c r="M74" s="15">
        <v>123.57</v>
      </c>
      <c r="N74" s="16">
        <f>M74/L74*100</f>
        <v>104.0151515151515</v>
      </c>
      <c r="O74" s="17" t="s">
        <v>258</v>
      </c>
      <c r="P74" s="15">
        <v>123.57</v>
      </c>
      <c r="Q74" s="18">
        <v>132.67</v>
      </c>
      <c r="R74" s="16">
        <f>Q74/P74*100</f>
        <v>107.36424698551428</v>
      </c>
      <c r="S74" s="17" t="s">
        <v>259</v>
      </c>
      <c r="T74" s="40"/>
      <c r="U74" s="40"/>
      <c r="V74" s="61"/>
      <c r="W74" s="16"/>
    </row>
    <row r="75" spans="1:23" ht="18" customHeight="1">
      <c r="A75" s="144"/>
      <c r="B75" s="100" t="s">
        <v>227</v>
      </c>
      <c r="C75" s="97" t="s">
        <v>221</v>
      </c>
      <c r="D75" s="12"/>
      <c r="E75" s="12"/>
      <c r="F75" s="12"/>
      <c r="G75" s="12"/>
      <c r="H75" s="98"/>
      <c r="I75" s="11"/>
      <c r="J75" s="99"/>
      <c r="K75" s="12"/>
      <c r="L75" s="15"/>
      <c r="M75" s="15"/>
      <c r="N75" s="16"/>
      <c r="O75" s="17"/>
      <c r="P75" s="15"/>
      <c r="Q75" s="18"/>
      <c r="R75" s="16"/>
      <c r="S75" s="17"/>
      <c r="T75" s="46">
        <v>25.95</v>
      </c>
      <c r="U75" s="47">
        <v>27.25</v>
      </c>
      <c r="V75" s="20">
        <f>U75/T75*100</f>
        <v>105.00963391136801</v>
      </c>
      <c r="W75" s="153" t="s">
        <v>260</v>
      </c>
    </row>
    <row r="76" spans="1:23" ht="30.75" customHeight="1">
      <c r="A76" s="144"/>
      <c r="B76" s="100" t="s">
        <v>229</v>
      </c>
      <c r="C76" s="101" t="s">
        <v>230</v>
      </c>
      <c r="D76" s="12"/>
      <c r="E76" s="12"/>
      <c r="F76" s="12"/>
      <c r="G76" s="12"/>
      <c r="H76" s="98"/>
      <c r="I76" s="11"/>
      <c r="J76" s="99"/>
      <c r="K76" s="12"/>
      <c r="L76" s="15"/>
      <c r="M76" s="15"/>
      <c r="N76" s="16"/>
      <c r="O76" s="17"/>
      <c r="P76" s="15"/>
      <c r="Q76" s="18"/>
      <c r="R76" s="16"/>
      <c r="S76" s="17"/>
      <c r="T76" s="47">
        <v>1758.41</v>
      </c>
      <c r="U76" s="47">
        <v>1820.2</v>
      </c>
      <c r="V76" s="20">
        <f>U76/T76*100</f>
        <v>103.51397000699495</v>
      </c>
      <c r="W76" s="153"/>
    </row>
    <row r="77" spans="1:23" ht="48" customHeight="1">
      <c r="A77" s="144"/>
      <c r="B77" s="42" t="s">
        <v>261</v>
      </c>
      <c r="C77" s="97" t="s">
        <v>221</v>
      </c>
      <c r="D77" s="12"/>
      <c r="E77" s="12"/>
      <c r="F77" s="12"/>
      <c r="G77" s="12"/>
      <c r="H77" s="98" t="s">
        <v>262</v>
      </c>
      <c r="I77" s="11">
        <v>115.04</v>
      </c>
      <c r="J77" s="99">
        <f>118.8/105.92*100</f>
        <v>112.16012084592144</v>
      </c>
      <c r="K77" s="12" t="s">
        <v>263</v>
      </c>
      <c r="L77" s="15">
        <v>115.04</v>
      </c>
      <c r="M77" s="15">
        <v>119.66</v>
      </c>
      <c r="N77" s="16">
        <f>M77/L77*100</f>
        <v>104.01599443671765</v>
      </c>
      <c r="O77" s="17" t="s">
        <v>264</v>
      </c>
      <c r="P77" s="15">
        <v>119.66</v>
      </c>
      <c r="Q77" s="18">
        <v>128.54</v>
      </c>
      <c r="R77" s="16">
        <f>Q77/P77*100</f>
        <v>107.42102624101622</v>
      </c>
      <c r="S77" s="17" t="s">
        <v>259</v>
      </c>
      <c r="T77" s="40"/>
      <c r="U77" s="40"/>
      <c r="V77" s="20"/>
      <c r="W77" s="16"/>
    </row>
    <row r="78" spans="1:23" ht="20.25" customHeight="1">
      <c r="A78" s="144"/>
      <c r="B78" s="100" t="s">
        <v>227</v>
      </c>
      <c r="C78" s="97" t="s">
        <v>221</v>
      </c>
      <c r="D78" s="12"/>
      <c r="E78" s="12"/>
      <c r="F78" s="12"/>
      <c r="G78" s="12"/>
      <c r="H78" s="98"/>
      <c r="I78" s="11"/>
      <c r="J78" s="104"/>
      <c r="K78" s="52"/>
      <c r="L78" s="15"/>
      <c r="M78" s="15"/>
      <c r="N78" s="16"/>
      <c r="O78" s="17"/>
      <c r="P78" s="15"/>
      <c r="Q78" s="18"/>
      <c r="R78" s="16"/>
      <c r="S78" s="17"/>
      <c r="T78" s="46">
        <v>25.95</v>
      </c>
      <c r="U78" s="47">
        <v>27.25</v>
      </c>
      <c r="V78" s="20">
        <f>U78/T78*100</f>
        <v>105.00963391136801</v>
      </c>
      <c r="W78" s="153" t="s">
        <v>260</v>
      </c>
    </row>
    <row r="79" spans="1:23" ht="31.5" customHeight="1">
      <c r="A79" s="144"/>
      <c r="B79" s="100" t="s">
        <v>229</v>
      </c>
      <c r="C79" s="101" t="s">
        <v>230</v>
      </c>
      <c r="D79" s="12"/>
      <c r="E79" s="12"/>
      <c r="F79" s="12"/>
      <c r="G79" s="12"/>
      <c r="H79" s="98"/>
      <c r="I79" s="11"/>
      <c r="J79" s="104"/>
      <c r="K79" s="52"/>
      <c r="L79" s="15"/>
      <c r="M79" s="15"/>
      <c r="N79" s="16"/>
      <c r="O79" s="17"/>
      <c r="P79" s="15"/>
      <c r="Q79" s="18"/>
      <c r="R79" s="16"/>
      <c r="S79" s="17"/>
      <c r="T79" s="47">
        <v>1669.75</v>
      </c>
      <c r="U79" s="47">
        <v>1736.41</v>
      </c>
      <c r="V79" s="20">
        <f>U79/T79*100</f>
        <v>103.9922144033538</v>
      </c>
      <c r="W79" s="153"/>
    </row>
    <row r="80" spans="1:23" ht="39" customHeight="1">
      <c r="A80" s="144" t="s">
        <v>69</v>
      </c>
      <c r="B80" s="37" t="s">
        <v>265</v>
      </c>
      <c r="C80" s="12"/>
      <c r="D80" s="32"/>
      <c r="E80" s="32"/>
      <c r="F80" s="32"/>
      <c r="G80" s="12"/>
      <c r="H80" s="32"/>
      <c r="I80" s="11"/>
      <c r="J80" s="118"/>
      <c r="K80" s="52"/>
      <c r="L80" s="15"/>
      <c r="M80" s="15"/>
      <c r="N80" s="16"/>
      <c r="O80" s="17"/>
      <c r="P80" s="15"/>
      <c r="Q80" s="18"/>
      <c r="R80" s="16"/>
      <c r="S80" s="17"/>
      <c r="T80" s="41"/>
      <c r="U80" s="41"/>
      <c r="V80" s="20"/>
      <c r="W80" s="41"/>
    </row>
    <row r="81" spans="1:23" ht="50.25" customHeight="1">
      <c r="A81" s="144"/>
      <c r="B81" s="42" t="str">
        <f>B30</f>
        <v>Производство и передача тепловой энергии по собственным сетям</v>
      </c>
      <c r="C81" s="12" t="s">
        <v>266</v>
      </c>
      <c r="D81" s="32"/>
      <c r="E81" s="32"/>
      <c r="F81" s="32"/>
      <c r="G81" s="12"/>
      <c r="H81" s="72">
        <v>115.3</v>
      </c>
      <c r="I81" s="11">
        <v>129.42</v>
      </c>
      <c r="J81" s="118">
        <v>112.25</v>
      </c>
      <c r="K81" s="52" t="s">
        <v>267</v>
      </c>
      <c r="L81" s="15">
        <v>129.42</v>
      </c>
      <c r="M81" s="15">
        <v>134.34</v>
      </c>
      <c r="N81" s="16">
        <f>M81/L81*100</f>
        <v>103.80157626332871</v>
      </c>
      <c r="O81" s="17" t="s">
        <v>268</v>
      </c>
      <c r="P81" s="15">
        <v>134.34</v>
      </c>
      <c r="Q81" s="18">
        <v>142.44</v>
      </c>
      <c r="R81" s="16">
        <f>Q81/P81*100</f>
        <v>106.02947744528808</v>
      </c>
      <c r="S81" s="17" t="s">
        <v>269</v>
      </c>
      <c r="T81" s="41"/>
      <c r="U81" s="41"/>
      <c r="V81" s="20"/>
      <c r="W81" s="20"/>
    </row>
    <row r="82" spans="1:23" ht="18.75" customHeight="1">
      <c r="A82" s="144"/>
      <c r="B82" s="100" t="s">
        <v>227</v>
      </c>
      <c r="C82" s="97" t="s">
        <v>221</v>
      </c>
      <c r="D82" s="32"/>
      <c r="E82" s="32"/>
      <c r="F82" s="32"/>
      <c r="G82" s="12"/>
      <c r="H82" s="72"/>
      <c r="I82" s="11"/>
      <c r="J82" s="118"/>
      <c r="K82" s="52"/>
      <c r="L82" s="15"/>
      <c r="M82" s="15"/>
      <c r="N82" s="16"/>
      <c r="O82" s="17"/>
      <c r="P82" s="15"/>
      <c r="Q82" s="18"/>
      <c r="R82" s="16"/>
      <c r="S82" s="17"/>
      <c r="T82" s="46">
        <v>25.95</v>
      </c>
      <c r="U82" s="47">
        <v>27.25</v>
      </c>
      <c r="V82" s="20">
        <f>U82/T82*100</f>
        <v>105.00963391136801</v>
      </c>
      <c r="W82" s="153" t="s">
        <v>270</v>
      </c>
    </row>
    <row r="83" spans="1:23" ht="28.5" customHeight="1">
      <c r="A83" s="144"/>
      <c r="B83" s="100" t="s">
        <v>229</v>
      </c>
      <c r="C83" s="101" t="s">
        <v>230</v>
      </c>
      <c r="D83" s="32"/>
      <c r="E83" s="32"/>
      <c r="F83" s="32"/>
      <c r="G83" s="12"/>
      <c r="H83" s="72"/>
      <c r="I83" s="11"/>
      <c r="J83" s="118"/>
      <c r="K83" s="52"/>
      <c r="L83" s="15"/>
      <c r="M83" s="15"/>
      <c r="N83" s="16"/>
      <c r="O83" s="17"/>
      <c r="P83" s="15"/>
      <c r="Q83" s="18"/>
      <c r="R83" s="16"/>
      <c r="S83" s="17"/>
      <c r="T83" s="47">
        <v>1952.55</v>
      </c>
      <c r="U83" s="47">
        <v>2034.54</v>
      </c>
      <c r="V83" s="20">
        <f>U83/T83*100</f>
        <v>104.19912422217101</v>
      </c>
      <c r="W83" s="153"/>
    </row>
    <row r="84" spans="1:23" ht="63" customHeight="1">
      <c r="A84" s="144"/>
      <c r="B84" s="42" t="s">
        <v>271</v>
      </c>
      <c r="C84" s="12" t="s">
        <v>266</v>
      </c>
      <c r="D84" s="32"/>
      <c r="E84" s="32"/>
      <c r="F84" s="32"/>
      <c r="G84" s="12"/>
      <c r="H84" s="32"/>
      <c r="I84" s="11"/>
      <c r="J84" s="118"/>
      <c r="K84" s="52"/>
      <c r="L84" s="15">
        <v>145.33</v>
      </c>
      <c r="M84" s="15">
        <v>150.21</v>
      </c>
      <c r="N84" s="16">
        <f>M84/L84*100</f>
        <v>103.35787518062341</v>
      </c>
      <c r="O84" s="17" t="s">
        <v>272</v>
      </c>
      <c r="P84" s="15">
        <v>150.21</v>
      </c>
      <c r="Q84" s="18">
        <v>155.32</v>
      </c>
      <c r="R84" s="16">
        <f>Q84/P84*100</f>
        <v>103.40190400106518</v>
      </c>
      <c r="S84" s="17" t="s">
        <v>144</v>
      </c>
      <c r="T84" s="41"/>
      <c r="U84" s="41"/>
      <c r="V84" s="20"/>
      <c r="W84" s="20"/>
    </row>
    <row r="85" spans="1:23" ht="21.75" customHeight="1">
      <c r="A85" s="144"/>
      <c r="B85" s="100" t="s">
        <v>227</v>
      </c>
      <c r="C85" s="97" t="s">
        <v>221</v>
      </c>
      <c r="D85" s="32"/>
      <c r="E85" s="32"/>
      <c r="F85" s="32"/>
      <c r="G85" s="12"/>
      <c r="H85" s="32"/>
      <c r="I85" s="11"/>
      <c r="J85" s="118"/>
      <c r="K85" s="52"/>
      <c r="L85" s="15"/>
      <c r="M85" s="15"/>
      <c r="N85" s="16"/>
      <c r="O85" s="17"/>
      <c r="P85" s="15"/>
      <c r="Q85" s="18"/>
      <c r="R85" s="16"/>
      <c r="S85" s="17"/>
      <c r="T85" s="46">
        <v>25.95</v>
      </c>
      <c r="U85" s="47">
        <v>27.25</v>
      </c>
      <c r="V85" s="20">
        <f>U85/T85*100</f>
        <v>105.00963391136801</v>
      </c>
      <c r="W85" s="153" t="s">
        <v>270</v>
      </c>
    </row>
    <row r="86" spans="1:23" ht="30" customHeight="1">
      <c r="A86" s="144"/>
      <c r="B86" s="100" t="s">
        <v>229</v>
      </c>
      <c r="C86" s="101" t="s">
        <v>230</v>
      </c>
      <c r="D86" s="32"/>
      <c r="E86" s="32"/>
      <c r="F86" s="32"/>
      <c r="G86" s="12"/>
      <c r="H86" s="32"/>
      <c r="I86" s="11"/>
      <c r="J86" s="118"/>
      <c r="K86" s="52"/>
      <c r="L86" s="15"/>
      <c r="M86" s="15"/>
      <c r="N86" s="16"/>
      <c r="O86" s="17"/>
      <c r="P86" s="15"/>
      <c r="Q86" s="18"/>
      <c r="R86" s="16"/>
      <c r="S86" s="17"/>
      <c r="T86" s="47">
        <v>2125.1</v>
      </c>
      <c r="U86" s="47">
        <v>2214.29</v>
      </c>
      <c r="V86" s="20">
        <f>U86/T86*100</f>
        <v>104.19697896569573</v>
      </c>
      <c r="W86" s="153"/>
    </row>
    <row r="87" spans="1:23" ht="50.25" customHeight="1">
      <c r="A87" s="144"/>
      <c r="B87" s="42" t="s">
        <v>273</v>
      </c>
      <c r="C87" s="12" t="s">
        <v>266</v>
      </c>
      <c r="D87" s="32"/>
      <c r="E87" s="32"/>
      <c r="F87" s="32"/>
      <c r="G87" s="12"/>
      <c r="H87" s="32"/>
      <c r="I87" s="11"/>
      <c r="J87" s="118"/>
      <c r="K87" s="52"/>
      <c r="L87" s="15">
        <v>128.51</v>
      </c>
      <c r="M87" s="15">
        <v>132.71</v>
      </c>
      <c r="N87" s="16">
        <f>M87/L87*100</f>
        <v>103.26822815345112</v>
      </c>
      <c r="O87" s="17" t="s">
        <v>272</v>
      </c>
      <c r="P87" s="15">
        <v>132.71</v>
      </c>
      <c r="Q87" s="18">
        <v>136.08</v>
      </c>
      <c r="R87" s="16">
        <f>Q87/P87*100</f>
        <v>102.5393715620526</v>
      </c>
      <c r="S87" s="17" t="s">
        <v>144</v>
      </c>
      <c r="T87" s="41"/>
      <c r="U87" s="41"/>
      <c r="V87" s="20"/>
      <c r="W87" s="20"/>
    </row>
    <row r="88" spans="1:23" ht="19.5" customHeight="1">
      <c r="A88" s="144"/>
      <c r="B88" s="100" t="s">
        <v>227</v>
      </c>
      <c r="C88" s="97" t="s">
        <v>221</v>
      </c>
      <c r="D88" s="32"/>
      <c r="E88" s="32"/>
      <c r="F88" s="32"/>
      <c r="G88" s="12"/>
      <c r="H88" s="32"/>
      <c r="I88" s="11"/>
      <c r="J88" s="118"/>
      <c r="K88" s="52"/>
      <c r="L88" s="15"/>
      <c r="M88" s="15"/>
      <c r="N88" s="16"/>
      <c r="O88" s="17"/>
      <c r="P88" s="15"/>
      <c r="Q88" s="18"/>
      <c r="R88" s="16"/>
      <c r="S88" s="17"/>
      <c r="T88" s="46">
        <v>25.95</v>
      </c>
      <c r="U88" s="47">
        <v>27.25</v>
      </c>
      <c r="V88" s="20">
        <f>U88/T88*100</f>
        <v>105.00963391136801</v>
      </c>
      <c r="W88" s="153" t="s">
        <v>270</v>
      </c>
    </row>
    <row r="89" spans="1:23" ht="28.5" customHeight="1">
      <c r="A89" s="144"/>
      <c r="B89" s="100" t="s">
        <v>229</v>
      </c>
      <c r="C89" s="101" t="s">
        <v>230</v>
      </c>
      <c r="D89" s="32"/>
      <c r="E89" s="32"/>
      <c r="F89" s="32"/>
      <c r="G89" s="12"/>
      <c r="H89" s="32"/>
      <c r="I89" s="11"/>
      <c r="J89" s="118"/>
      <c r="K89" s="52"/>
      <c r="L89" s="15"/>
      <c r="M89" s="15"/>
      <c r="N89" s="16"/>
      <c r="O89" s="17"/>
      <c r="P89" s="15"/>
      <c r="Q89" s="18"/>
      <c r="R89" s="16"/>
      <c r="S89" s="17"/>
      <c r="T89" s="47">
        <v>1820.76</v>
      </c>
      <c r="U89" s="47">
        <v>1897.2</v>
      </c>
      <c r="V89" s="20">
        <f>U89/T89*100</f>
        <v>104.19824688591576</v>
      </c>
      <c r="W89" s="153"/>
    </row>
    <row r="90" spans="1:23" ht="48.75" customHeight="1">
      <c r="A90" s="144"/>
      <c r="B90" s="42" t="s">
        <v>274</v>
      </c>
      <c r="C90" s="12" t="s">
        <v>266</v>
      </c>
      <c r="D90" s="32"/>
      <c r="E90" s="32"/>
      <c r="F90" s="32"/>
      <c r="G90" s="12"/>
      <c r="H90" s="32"/>
      <c r="I90" s="11"/>
      <c r="J90" s="118"/>
      <c r="K90" s="52"/>
      <c r="L90" s="15">
        <v>145.47</v>
      </c>
      <c r="M90" s="15">
        <v>150.36</v>
      </c>
      <c r="N90" s="16">
        <f>M90/L90*100</f>
        <v>103.36151783872964</v>
      </c>
      <c r="O90" s="17" t="s">
        <v>272</v>
      </c>
      <c r="P90" s="15">
        <v>150.36</v>
      </c>
      <c r="Q90" s="18">
        <v>155.17</v>
      </c>
      <c r="R90" s="16">
        <f>Q90/P90*100</f>
        <v>103.19898909284382</v>
      </c>
      <c r="S90" s="17" t="s">
        <v>144</v>
      </c>
      <c r="T90" s="40"/>
      <c r="U90" s="40"/>
      <c r="V90" s="20"/>
      <c r="W90" s="16"/>
    </row>
    <row r="91" spans="1:23" ht="19.5" customHeight="1">
      <c r="A91" s="144"/>
      <c r="B91" s="100" t="s">
        <v>227</v>
      </c>
      <c r="C91" s="97" t="s">
        <v>221</v>
      </c>
      <c r="D91" s="32"/>
      <c r="E91" s="32"/>
      <c r="F91" s="32"/>
      <c r="G91" s="12"/>
      <c r="H91" s="32"/>
      <c r="I91" s="11"/>
      <c r="J91" s="118"/>
      <c r="K91" s="52"/>
      <c r="L91" s="15"/>
      <c r="M91" s="15"/>
      <c r="N91" s="16"/>
      <c r="O91" s="17"/>
      <c r="P91" s="15"/>
      <c r="Q91" s="18"/>
      <c r="R91" s="16"/>
      <c r="S91" s="17"/>
      <c r="T91" s="46">
        <v>25.95</v>
      </c>
      <c r="U91" s="47">
        <v>27.25</v>
      </c>
      <c r="V91" s="20">
        <f>U91/T91*100</f>
        <v>105.00963391136801</v>
      </c>
      <c r="W91" s="153" t="s">
        <v>270</v>
      </c>
    </row>
    <row r="92" spans="1:23" ht="33" customHeight="1">
      <c r="A92" s="144"/>
      <c r="B92" s="100" t="s">
        <v>229</v>
      </c>
      <c r="C92" s="101" t="s">
        <v>230</v>
      </c>
      <c r="D92" s="32"/>
      <c r="E92" s="32"/>
      <c r="F92" s="32"/>
      <c r="G92" s="12"/>
      <c r="H92" s="32"/>
      <c r="I92" s="11"/>
      <c r="J92" s="118"/>
      <c r="K92" s="52"/>
      <c r="L92" s="15"/>
      <c r="M92" s="15"/>
      <c r="N92" s="16"/>
      <c r="O92" s="17"/>
      <c r="P92" s="15"/>
      <c r="Q92" s="18"/>
      <c r="R92" s="16"/>
      <c r="S92" s="17"/>
      <c r="T92" s="47">
        <v>2131.23</v>
      </c>
      <c r="U92" s="47">
        <v>2261.32</v>
      </c>
      <c r="V92" s="20">
        <f>U92/T92*100</f>
        <v>106.10398689958383</v>
      </c>
      <c r="W92" s="153"/>
    </row>
    <row r="93" spans="1:23" ht="47.25" customHeight="1">
      <c r="A93" s="144"/>
      <c r="B93" s="42" t="s">
        <v>275</v>
      </c>
      <c r="C93" s="12" t="s">
        <v>266</v>
      </c>
      <c r="D93" s="32"/>
      <c r="E93" s="32"/>
      <c r="F93" s="32"/>
      <c r="G93" s="12"/>
      <c r="H93" s="32"/>
      <c r="I93" s="11"/>
      <c r="J93" s="118"/>
      <c r="K93" s="52"/>
      <c r="L93" s="15">
        <v>108.78</v>
      </c>
      <c r="M93" s="15">
        <v>111.25</v>
      </c>
      <c r="N93" s="16">
        <f>M93/L93*100</f>
        <v>102.27063798492371</v>
      </c>
      <c r="O93" s="17" t="s">
        <v>272</v>
      </c>
      <c r="P93" s="15">
        <v>111.25</v>
      </c>
      <c r="Q93" s="18">
        <v>124.54</v>
      </c>
      <c r="R93" s="16">
        <f>Q93/P93*100</f>
        <v>111.94606741573034</v>
      </c>
      <c r="S93" s="17" t="s">
        <v>144</v>
      </c>
      <c r="T93" s="41"/>
      <c r="U93" s="41"/>
      <c r="V93" s="20"/>
      <c r="W93" s="20"/>
    </row>
    <row r="94" spans="1:23" ht="20.25" customHeight="1">
      <c r="A94" s="144"/>
      <c r="B94" s="100" t="s">
        <v>227</v>
      </c>
      <c r="C94" s="97" t="s">
        <v>221</v>
      </c>
      <c r="D94" s="32"/>
      <c r="E94" s="32"/>
      <c r="F94" s="32"/>
      <c r="G94" s="12"/>
      <c r="H94" s="32"/>
      <c r="I94" s="11"/>
      <c r="J94" s="118"/>
      <c r="K94" s="52"/>
      <c r="L94" s="15"/>
      <c r="M94" s="15"/>
      <c r="N94" s="16"/>
      <c r="O94" s="17"/>
      <c r="P94" s="15"/>
      <c r="Q94" s="18"/>
      <c r="R94" s="16"/>
      <c r="S94" s="17"/>
      <c r="T94" s="46">
        <v>25.95</v>
      </c>
      <c r="U94" s="47">
        <v>27.25</v>
      </c>
      <c r="V94" s="20">
        <f>U94/T94*100</f>
        <v>105.00963391136801</v>
      </c>
      <c r="W94" s="153" t="s">
        <v>270</v>
      </c>
    </row>
    <row r="95" spans="1:23" ht="33.75" customHeight="1">
      <c r="A95" s="144"/>
      <c r="B95" s="100" t="s">
        <v>229</v>
      </c>
      <c r="C95" s="101" t="s">
        <v>230</v>
      </c>
      <c r="D95" s="32"/>
      <c r="E95" s="32"/>
      <c r="F95" s="32"/>
      <c r="G95" s="12"/>
      <c r="H95" s="32"/>
      <c r="I95" s="11"/>
      <c r="J95" s="118"/>
      <c r="K95" s="52"/>
      <c r="L95" s="15"/>
      <c r="M95" s="15"/>
      <c r="N95" s="16"/>
      <c r="O95" s="17"/>
      <c r="P95" s="15"/>
      <c r="Q95" s="18"/>
      <c r="R95" s="16"/>
      <c r="S95" s="17"/>
      <c r="T95" s="47">
        <v>1633.52</v>
      </c>
      <c r="U95" s="47">
        <v>1696.78</v>
      </c>
      <c r="V95" s="20">
        <f>U95/T95*100</f>
        <v>103.87261863950243</v>
      </c>
      <c r="W95" s="153"/>
    </row>
    <row r="96" spans="1:23" ht="48" customHeight="1">
      <c r="A96" s="144"/>
      <c r="B96" s="42" t="s">
        <v>276</v>
      </c>
      <c r="C96" s="12"/>
      <c r="D96" s="32"/>
      <c r="E96" s="32"/>
      <c r="F96" s="32"/>
      <c r="G96" s="12"/>
      <c r="H96" s="32"/>
      <c r="I96" s="11"/>
      <c r="J96" s="118"/>
      <c r="K96" s="52"/>
      <c r="L96" s="15"/>
      <c r="M96" s="15"/>
      <c r="N96" s="16"/>
      <c r="O96" s="17"/>
      <c r="P96" s="15"/>
      <c r="Q96" s="18"/>
      <c r="R96" s="16"/>
      <c r="S96" s="17"/>
      <c r="T96" s="41"/>
      <c r="U96" s="41"/>
      <c r="V96" s="20"/>
      <c r="W96" s="20"/>
    </row>
    <row r="97" spans="1:23" ht="18.75" customHeight="1">
      <c r="A97" s="144"/>
      <c r="B97" s="100" t="s">
        <v>227</v>
      </c>
      <c r="C97" s="97" t="s">
        <v>221</v>
      </c>
      <c r="D97" s="32"/>
      <c r="E97" s="32"/>
      <c r="F97" s="32"/>
      <c r="G97" s="12"/>
      <c r="H97" s="32"/>
      <c r="I97" s="11"/>
      <c r="J97" s="118"/>
      <c r="K97" s="52"/>
      <c r="L97" s="15"/>
      <c r="M97" s="15"/>
      <c r="N97" s="16"/>
      <c r="O97" s="17"/>
      <c r="P97" s="15"/>
      <c r="Q97" s="18"/>
      <c r="R97" s="16"/>
      <c r="S97" s="17"/>
      <c r="T97" s="46">
        <v>25.95</v>
      </c>
      <c r="U97" s="47">
        <v>27.25</v>
      </c>
      <c r="V97" s="20">
        <f>U97/T97*100</f>
        <v>105.00963391136801</v>
      </c>
      <c r="W97" s="153" t="s">
        <v>270</v>
      </c>
    </row>
    <row r="98" spans="1:23" ht="30.75" customHeight="1">
      <c r="A98" s="144"/>
      <c r="B98" s="100" t="s">
        <v>229</v>
      </c>
      <c r="C98" s="101" t="s">
        <v>230</v>
      </c>
      <c r="D98" s="32"/>
      <c r="E98" s="32"/>
      <c r="F98" s="32"/>
      <c r="G98" s="12"/>
      <c r="H98" s="32"/>
      <c r="I98" s="11"/>
      <c r="J98" s="118"/>
      <c r="K98" s="52"/>
      <c r="L98" s="15"/>
      <c r="M98" s="15"/>
      <c r="N98" s="16"/>
      <c r="O98" s="17"/>
      <c r="P98" s="15"/>
      <c r="Q98" s="18"/>
      <c r="R98" s="16"/>
      <c r="S98" s="17"/>
      <c r="T98" s="47">
        <v>1837.17</v>
      </c>
      <c r="U98" s="47">
        <v>1941.61</v>
      </c>
      <c r="V98" s="20">
        <f>U98/T98*100</f>
        <v>105.68483047295567</v>
      </c>
      <c r="W98" s="153"/>
    </row>
    <row r="99" spans="1:23" ht="48.75" customHeight="1">
      <c r="A99" s="144"/>
      <c r="B99" s="42" t="s">
        <v>277</v>
      </c>
      <c r="C99" s="12"/>
      <c r="D99" s="32"/>
      <c r="E99" s="32"/>
      <c r="F99" s="32"/>
      <c r="G99" s="12"/>
      <c r="H99" s="32"/>
      <c r="I99" s="11"/>
      <c r="J99" s="118"/>
      <c r="K99" s="52"/>
      <c r="L99" s="15"/>
      <c r="M99" s="15"/>
      <c r="N99" s="16"/>
      <c r="O99" s="17"/>
      <c r="P99" s="15"/>
      <c r="Q99" s="18"/>
      <c r="R99" s="16"/>
      <c r="S99" s="17"/>
      <c r="T99" s="41"/>
      <c r="U99" s="41"/>
      <c r="V99" s="20"/>
      <c r="W99" s="20"/>
    </row>
    <row r="100" spans="1:23" ht="17.25" customHeight="1">
      <c r="A100" s="144"/>
      <c r="B100" s="100" t="s">
        <v>227</v>
      </c>
      <c r="C100" s="97" t="s">
        <v>221</v>
      </c>
      <c r="D100" s="32"/>
      <c r="E100" s="32"/>
      <c r="F100" s="32"/>
      <c r="G100" s="12"/>
      <c r="H100" s="32"/>
      <c r="I100" s="11"/>
      <c r="J100" s="118"/>
      <c r="K100" s="52"/>
      <c r="L100" s="15"/>
      <c r="M100" s="15"/>
      <c r="N100" s="16"/>
      <c r="O100" s="17"/>
      <c r="P100" s="15"/>
      <c r="Q100" s="18"/>
      <c r="R100" s="16"/>
      <c r="S100" s="17"/>
      <c r="T100" s="46">
        <v>25.95</v>
      </c>
      <c r="U100" s="47">
        <v>27.25</v>
      </c>
      <c r="V100" s="20">
        <f>U100/T100*100</f>
        <v>105.00963391136801</v>
      </c>
      <c r="W100" s="153" t="s">
        <v>270</v>
      </c>
    </row>
    <row r="101" spans="1:23" ht="31.5" customHeight="1">
      <c r="A101" s="144"/>
      <c r="B101" s="100" t="s">
        <v>229</v>
      </c>
      <c r="C101" s="101" t="s">
        <v>230</v>
      </c>
      <c r="D101" s="32"/>
      <c r="E101" s="32"/>
      <c r="F101" s="32"/>
      <c r="G101" s="12"/>
      <c r="H101" s="32"/>
      <c r="I101" s="11"/>
      <c r="J101" s="118"/>
      <c r="K101" s="52"/>
      <c r="L101" s="15"/>
      <c r="M101" s="15"/>
      <c r="N101" s="16"/>
      <c r="O101" s="17"/>
      <c r="P101" s="15"/>
      <c r="Q101" s="18"/>
      <c r="R101" s="16"/>
      <c r="S101" s="17"/>
      <c r="T101" s="47">
        <v>1832.43</v>
      </c>
      <c r="U101" s="47">
        <v>1881.89</v>
      </c>
      <c r="V101" s="20">
        <f>U101/T101*100</f>
        <v>102.69914812571285</v>
      </c>
      <c r="W101" s="153"/>
    </row>
    <row r="102" spans="1:23" ht="60.75" customHeight="1">
      <c r="A102" s="79"/>
      <c r="B102" s="42" t="s">
        <v>278</v>
      </c>
      <c r="C102" s="97" t="s">
        <v>221</v>
      </c>
      <c r="D102" s="32"/>
      <c r="E102" s="32"/>
      <c r="F102" s="32"/>
      <c r="G102" s="12"/>
      <c r="H102" s="32"/>
      <c r="I102" s="11"/>
      <c r="J102" s="118"/>
      <c r="K102" s="52"/>
      <c r="L102" s="15"/>
      <c r="M102" s="15"/>
      <c r="N102" s="16"/>
      <c r="O102" s="17"/>
      <c r="P102" s="15">
        <v>147.46</v>
      </c>
      <c r="Q102" s="18">
        <v>150.37</v>
      </c>
      <c r="R102" s="16">
        <f>Q102/P102*100</f>
        <v>101.97341651973417</v>
      </c>
      <c r="S102" s="17" t="s">
        <v>279</v>
      </c>
      <c r="T102" s="26"/>
      <c r="U102" s="26"/>
      <c r="V102" s="20"/>
      <c r="W102" s="119"/>
    </row>
    <row r="103" spans="1:23" ht="30.75" customHeight="1">
      <c r="A103" s="144" t="s">
        <v>77</v>
      </c>
      <c r="B103" s="11" t="s">
        <v>156</v>
      </c>
      <c r="C103" s="97" t="s">
        <v>221</v>
      </c>
      <c r="D103" s="32">
        <v>64.18</v>
      </c>
      <c r="E103" s="32">
        <v>68.03</v>
      </c>
      <c r="F103" s="32">
        <v>71.5</v>
      </c>
      <c r="G103" s="12" t="s">
        <v>280</v>
      </c>
      <c r="H103" s="72">
        <v>71.5</v>
      </c>
      <c r="I103" s="74">
        <v>89.61</v>
      </c>
      <c r="J103" s="104">
        <f>I103/H103*100</f>
        <v>125.32867132867133</v>
      </c>
      <c r="K103" s="12" t="s">
        <v>281</v>
      </c>
      <c r="L103" s="15">
        <v>89.61</v>
      </c>
      <c r="M103" s="15">
        <v>93.21</v>
      </c>
      <c r="N103" s="16">
        <f>M103/L103*100</f>
        <v>104.01740877134247</v>
      </c>
      <c r="O103" s="17" t="s">
        <v>282</v>
      </c>
      <c r="P103" s="15">
        <v>93.21</v>
      </c>
      <c r="Q103" s="18">
        <v>100.8</v>
      </c>
      <c r="R103" s="16">
        <f>Q103/P103*100</f>
        <v>108.14290312198263</v>
      </c>
      <c r="S103" s="17" t="s">
        <v>226</v>
      </c>
      <c r="T103" s="150" t="s">
        <v>161</v>
      </c>
      <c r="U103" s="150"/>
      <c r="V103" s="150"/>
      <c r="W103" s="40"/>
    </row>
    <row r="104" spans="1:23" ht="21.75" customHeight="1">
      <c r="A104" s="144"/>
      <c r="B104" s="100" t="s">
        <v>227</v>
      </c>
      <c r="C104" s="97" t="s">
        <v>221</v>
      </c>
      <c r="D104" s="32"/>
      <c r="E104" s="32"/>
      <c r="F104" s="32"/>
      <c r="G104" s="12"/>
      <c r="H104" s="72"/>
      <c r="I104" s="74"/>
      <c r="J104" s="104"/>
      <c r="K104" s="12"/>
      <c r="L104" s="15"/>
      <c r="M104" s="15"/>
      <c r="N104" s="16"/>
      <c r="O104" s="17"/>
      <c r="P104" s="15"/>
      <c r="Q104" s="18"/>
      <c r="R104" s="16"/>
      <c r="S104" s="17"/>
      <c r="T104" s="47"/>
      <c r="U104" s="47"/>
      <c r="V104" s="20"/>
      <c r="W104" s="156" t="s">
        <v>283</v>
      </c>
    </row>
    <row r="105" spans="1:23" ht="30" customHeight="1">
      <c r="A105" s="144"/>
      <c r="B105" s="100" t="s">
        <v>229</v>
      </c>
      <c r="C105" s="101" t="s">
        <v>230</v>
      </c>
      <c r="D105" s="32"/>
      <c r="E105" s="32"/>
      <c r="F105" s="32"/>
      <c r="G105" s="12"/>
      <c r="H105" s="72"/>
      <c r="I105" s="74"/>
      <c r="J105" s="104"/>
      <c r="K105" s="12"/>
      <c r="L105" s="15"/>
      <c r="M105" s="15"/>
      <c r="N105" s="16"/>
      <c r="O105" s="17"/>
      <c r="P105" s="15"/>
      <c r="Q105" s="18"/>
      <c r="R105" s="16"/>
      <c r="S105" s="17"/>
      <c r="T105" s="46"/>
      <c r="U105" s="47"/>
      <c r="V105" s="20"/>
      <c r="W105" s="156"/>
    </row>
    <row r="106" spans="1:23" ht="18" customHeight="1">
      <c r="A106" s="144" t="s">
        <v>86</v>
      </c>
      <c r="B106" s="11" t="s">
        <v>164</v>
      </c>
      <c r="C106" s="97" t="s">
        <v>221</v>
      </c>
      <c r="D106" s="32"/>
      <c r="E106" s="32"/>
      <c r="F106" s="32"/>
      <c r="G106" s="12"/>
      <c r="H106" s="98" t="s">
        <v>284</v>
      </c>
      <c r="I106" s="11">
        <v>119.2</v>
      </c>
      <c r="J106" s="118">
        <f>119.2/108.2*100</f>
        <v>110.16635859519408</v>
      </c>
      <c r="K106" s="12" t="s">
        <v>285</v>
      </c>
      <c r="L106" s="15">
        <v>119.2</v>
      </c>
      <c r="M106" s="15">
        <v>118.91</v>
      </c>
      <c r="N106" s="16">
        <f>M106/L106*100</f>
        <v>99.75671140939598</v>
      </c>
      <c r="O106" s="17" t="s">
        <v>286</v>
      </c>
      <c r="P106" s="15">
        <v>118.91</v>
      </c>
      <c r="Q106" s="18">
        <v>128.5</v>
      </c>
      <c r="R106" s="16">
        <f>Q106/P106*100</f>
        <v>108.06492305104702</v>
      </c>
      <c r="S106" s="17" t="s">
        <v>226</v>
      </c>
      <c r="T106" s="29"/>
      <c r="U106" s="29"/>
      <c r="V106" s="20"/>
      <c r="W106" s="41"/>
    </row>
    <row r="107" spans="1:23" ht="20.25" customHeight="1">
      <c r="A107" s="144"/>
      <c r="B107" s="100" t="s">
        <v>227</v>
      </c>
      <c r="C107" s="97" t="s">
        <v>221</v>
      </c>
      <c r="D107" s="32"/>
      <c r="E107" s="32"/>
      <c r="F107" s="32"/>
      <c r="G107" s="12"/>
      <c r="H107" s="98"/>
      <c r="I107" s="11"/>
      <c r="J107" s="118"/>
      <c r="K107" s="12"/>
      <c r="L107" s="15"/>
      <c r="M107" s="15"/>
      <c r="N107" s="16"/>
      <c r="O107" s="17"/>
      <c r="P107" s="15"/>
      <c r="Q107" s="18"/>
      <c r="R107" s="16"/>
      <c r="S107" s="17"/>
      <c r="T107" s="46">
        <v>25.95</v>
      </c>
      <c r="U107" s="47">
        <v>27.25</v>
      </c>
      <c r="V107" s="20">
        <f>U107/T107*100</f>
        <v>105.00963391136801</v>
      </c>
      <c r="W107" s="156" t="s">
        <v>228</v>
      </c>
    </row>
    <row r="108" spans="1:23" ht="29.25" customHeight="1">
      <c r="A108" s="144"/>
      <c r="B108" s="100" t="s">
        <v>229</v>
      </c>
      <c r="C108" s="101" t="s">
        <v>230</v>
      </c>
      <c r="D108" s="32"/>
      <c r="E108" s="32"/>
      <c r="F108" s="32"/>
      <c r="G108" s="12"/>
      <c r="H108" s="98"/>
      <c r="I108" s="11"/>
      <c r="J108" s="118"/>
      <c r="K108" s="12"/>
      <c r="L108" s="15"/>
      <c r="M108" s="15"/>
      <c r="N108" s="16"/>
      <c r="O108" s="17"/>
      <c r="P108" s="15"/>
      <c r="Q108" s="18"/>
      <c r="R108" s="16"/>
      <c r="S108" s="17"/>
      <c r="T108" s="47">
        <v>1655.73</v>
      </c>
      <c r="U108" s="47">
        <v>1705.84</v>
      </c>
      <c r="V108" s="20">
        <f>U108/T108*100</f>
        <v>103.02645962807946</v>
      </c>
      <c r="W108" s="156"/>
    </row>
    <row r="109" spans="1:23" ht="18.75" customHeight="1">
      <c r="A109" s="144" t="s">
        <v>94</v>
      </c>
      <c r="B109" s="11" t="s">
        <v>126</v>
      </c>
      <c r="C109" s="12" t="s">
        <v>287</v>
      </c>
      <c r="D109" s="32"/>
      <c r="E109" s="32"/>
      <c r="F109" s="32"/>
      <c r="G109" s="12"/>
      <c r="H109" s="117">
        <v>97.67</v>
      </c>
      <c r="I109" s="11">
        <v>121.58</v>
      </c>
      <c r="J109" s="118">
        <f>I109/H109*100</f>
        <v>124.48039316064299</v>
      </c>
      <c r="K109" s="12" t="s">
        <v>288</v>
      </c>
      <c r="L109" s="15">
        <v>121.58</v>
      </c>
      <c r="M109" s="15">
        <v>126.46</v>
      </c>
      <c r="N109" s="16">
        <f>M109/L109*100</f>
        <v>104.01381806218129</v>
      </c>
      <c r="O109" s="17" t="s">
        <v>289</v>
      </c>
      <c r="P109" s="15">
        <v>126.46</v>
      </c>
      <c r="Q109" s="18">
        <v>137.47</v>
      </c>
      <c r="R109" s="16">
        <f>Q109/P109*100</f>
        <v>108.7063102957457</v>
      </c>
      <c r="S109" s="17" t="s">
        <v>290</v>
      </c>
      <c r="T109" s="29"/>
      <c r="U109" s="29"/>
      <c r="V109" s="20"/>
      <c r="W109" s="41"/>
    </row>
    <row r="110" spans="1:23" ht="19.5" customHeight="1">
      <c r="A110" s="144"/>
      <c r="B110" s="100" t="s">
        <v>227</v>
      </c>
      <c r="C110" s="97" t="s">
        <v>221</v>
      </c>
      <c r="D110" s="32"/>
      <c r="E110" s="32"/>
      <c r="F110" s="32"/>
      <c r="G110" s="12"/>
      <c r="H110" s="117"/>
      <c r="I110" s="11"/>
      <c r="J110" s="118"/>
      <c r="K110" s="12"/>
      <c r="L110" s="15"/>
      <c r="M110" s="15"/>
      <c r="N110" s="16"/>
      <c r="O110" s="17"/>
      <c r="P110" s="15"/>
      <c r="Q110" s="18"/>
      <c r="R110" s="16"/>
      <c r="S110" s="17"/>
      <c r="T110" s="46">
        <v>25.95</v>
      </c>
      <c r="U110" s="47">
        <v>27.25</v>
      </c>
      <c r="V110" s="20">
        <f>U110/T110*100</f>
        <v>105.00963391136801</v>
      </c>
      <c r="W110" s="156" t="s">
        <v>228</v>
      </c>
    </row>
    <row r="111" spans="1:23" ht="30" customHeight="1">
      <c r="A111" s="144"/>
      <c r="B111" s="100" t="s">
        <v>229</v>
      </c>
      <c r="C111" s="101" t="s">
        <v>230</v>
      </c>
      <c r="D111" s="32"/>
      <c r="E111" s="32"/>
      <c r="F111" s="32"/>
      <c r="G111" s="12"/>
      <c r="H111" s="117"/>
      <c r="I111" s="11"/>
      <c r="J111" s="118"/>
      <c r="K111" s="12"/>
      <c r="L111" s="15"/>
      <c r="M111" s="15"/>
      <c r="N111" s="16"/>
      <c r="O111" s="17"/>
      <c r="P111" s="15"/>
      <c r="Q111" s="18"/>
      <c r="R111" s="16"/>
      <c r="S111" s="17"/>
      <c r="T111" s="47">
        <v>1844.23</v>
      </c>
      <c r="U111" s="47">
        <v>1962.26</v>
      </c>
      <c r="V111" s="20">
        <f>U111/T111*100</f>
        <v>106.39996095931635</v>
      </c>
      <c r="W111" s="156"/>
    </row>
    <row r="112" spans="1:23" ht="32.25" customHeight="1">
      <c r="A112" s="144" t="s">
        <v>101</v>
      </c>
      <c r="B112" s="11" t="s">
        <v>133</v>
      </c>
      <c r="C112" s="12" t="s">
        <v>287</v>
      </c>
      <c r="D112" s="32"/>
      <c r="E112" s="32"/>
      <c r="F112" s="32"/>
      <c r="G112" s="12"/>
      <c r="H112" s="117">
        <v>89.48</v>
      </c>
      <c r="I112" s="11">
        <v>109.93</v>
      </c>
      <c r="J112" s="118">
        <f>I112/H112*100</f>
        <v>122.85426911041574</v>
      </c>
      <c r="K112" s="12" t="s">
        <v>291</v>
      </c>
      <c r="L112" s="15">
        <v>109.93</v>
      </c>
      <c r="M112" s="15">
        <v>114.34</v>
      </c>
      <c r="N112" s="16">
        <f>M112/L112*100</f>
        <v>104.0116437733103</v>
      </c>
      <c r="O112" s="17" t="s">
        <v>292</v>
      </c>
      <c r="P112" s="15">
        <v>114.34</v>
      </c>
      <c r="Q112" s="18">
        <v>124.35</v>
      </c>
      <c r="R112" s="16">
        <f>Q112/P112*100</f>
        <v>108.75459156900472</v>
      </c>
      <c r="S112" s="17" t="s">
        <v>226</v>
      </c>
      <c r="T112" s="76"/>
      <c r="U112" s="28"/>
      <c r="V112" s="61"/>
      <c r="W112" s="40"/>
    </row>
    <row r="113" spans="1:23" ht="19.5" customHeight="1">
      <c r="A113" s="144"/>
      <c r="B113" s="100" t="s">
        <v>227</v>
      </c>
      <c r="C113" s="97" t="s">
        <v>221</v>
      </c>
      <c r="D113" s="32"/>
      <c r="E113" s="32"/>
      <c r="F113" s="32"/>
      <c r="G113" s="12"/>
      <c r="H113" s="117"/>
      <c r="I113" s="11"/>
      <c r="J113" s="118"/>
      <c r="K113" s="12"/>
      <c r="L113" s="15"/>
      <c r="M113" s="15"/>
      <c r="N113" s="16"/>
      <c r="O113" s="17"/>
      <c r="P113" s="15"/>
      <c r="Q113" s="18"/>
      <c r="R113" s="16"/>
      <c r="S113" s="17"/>
      <c r="T113" s="45"/>
      <c r="U113" s="26"/>
      <c r="V113" s="61"/>
      <c r="W113" s="155" t="s">
        <v>293</v>
      </c>
    </row>
    <row r="114" spans="1:23" ht="31.5" customHeight="1">
      <c r="A114" s="144"/>
      <c r="B114" s="100" t="s">
        <v>229</v>
      </c>
      <c r="C114" s="101" t="s">
        <v>230</v>
      </c>
      <c r="D114" s="32"/>
      <c r="E114" s="32"/>
      <c r="F114" s="32"/>
      <c r="G114" s="12"/>
      <c r="H114" s="117"/>
      <c r="I114" s="11"/>
      <c r="J114" s="118"/>
      <c r="K114" s="12"/>
      <c r="L114" s="15"/>
      <c r="M114" s="15"/>
      <c r="N114" s="16"/>
      <c r="O114" s="17"/>
      <c r="P114" s="15"/>
      <c r="Q114" s="18"/>
      <c r="R114" s="16"/>
      <c r="S114" s="17"/>
      <c r="T114" s="26"/>
      <c r="U114" s="26"/>
      <c r="V114" s="61"/>
      <c r="W114" s="155"/>
    </row>
    <row r="115" spans="1:23" ht="54" customHeight="1">
      <c r="A115" s="144" t="s">
        <v>108</v>
      </c>
      <c r="B115" s="82" t="s">
        <v>193</v>
      </c>
      <c r="C115" s="12" t="s">
        <v>287</v>
      </c>
      <c r="D115" s="32"/>
      <c r="E115" s="32"/>
      <c r="F115" s="32"/>
      <c r="G115" s="12"/>
      <c r="H115" s="117">
        <v>83.88</v>
      </c>
      <c r="I115" s="11">
        <v>124.88</v>
      </c>
      <c r="J115" s="118">
        <f>I115/H115*100</f>
        <v>148.87935145445877</v>
      </c>
      <c r="K115" s="12" t="s">
        <v>294</v>
      </c>
      <c r="L115" s="15">
        <v>124.88</v>
      </c>
      <c r="M115" s="15">
        <v>129.89</v>
      </c>
      <c r="N115" s="16">
        <f>M115/L115*100</f>
        <v>104.01185137732223</v>
      </c>
      <c r="O115" s="17" t="s">
        <v>295</v>
      </c>
      <c r="P115" s="15">
        <v>129.89</v>
      </c>
      <c r="Q115" s="18">
        <v>141.06</v>
      </c>
      <c r="R115" s="16">
        <f>Q115/P115*100</f>
        <v>108.59958426360767</v>
      </c>
      <c r="S115" s="17" t="s">
        <v>296</v>
      </c>
      <c r="T115" s="120"/>
      <c r="U115" s="120"/>
      <c r="V115" s="61"/>
      <c r="W115" s="17"/>
    </row>
    <row r="116" spans="1:23" ht="19.5" customHeight="1">
      <c r="A116" s="144"/>
      <c r="B116" s="100" t="s">
        <v>227</v>
      </c>
      <c r="C116" s="97" t="s">
        <v>221</v>
      </c>
      <c r="D116" s="32"/>
      <c r="E116" s="32"/>
      <c r="F116" s="32"/>
      <c r="G116" s="12"/>
      <c r="H116" s="117"/>
      <c r="I116" s="11"/>
      <c r="J116" s="118"/>
      <c r="K116" s="12"/>
      <c r="L116" s="15"/>
      <c r="M116" s="15"/>
      <c r="N116" s="16"/>
      <c r="O116" s="17"/>
      <c r="P116" s="15"/>
      <c r="Q116" s="18"/>
      <c r="R116" s="16"/>
      <c r="S116" s="17"/>
      <c r="T116" s="18"/>
      <c r="U116" s="15"/>
      <c r="V116" s="61"/>
      <c r="W116" s="157" t="s">
        <v>297</v>
      </c>
    </row>
    <row r="117" spans="1:23" ht="30" customHeight="1">
      <c r="A117" s="144"/>
      <c r="B117" s="100" t="s">
        <v>229</v>
      </c>
      <c r="C117" s="101" t="s">
        <v>230</v>
      </c>
      <c r="D117" s="32"/>
      <c r="E117" s="32"/>
      <c r="F117" s="32"/>
      <c r="G117" s="12"/>
      <c r="H117" s="117"/>
      <c r="I117" s="11"/>
      <c r="J117" s="118"/>
      <c r="K117" s="12"/>
      <c r="L117" s="15"/>
      <c r="M117" s="15"/>
      <c r="N117" s="16"/>
      <c r="O117" s="17"/>
      <c r="P117" s="15"/>
      <c r="Q117" s="18"/>
      <c r="R117" s="16"/>
      <c r="S117" s="17"/>
      <c r="T117" s="120"/>
      <c r="U117" s="120"/>
      <c r="V117" s="61"/>
      <c r="W117" s="157"/>
    </row>
    <row r="118" spans="1:23" ht="19.5" customHeight="1">
      <c r="A118" s="121" t="s">
        <v>115</v>
      </c>
      <c r="B118" s="11" t="s">
        <v>211</v>
      </c>
      <c r="C118" s="101"/>
      <c r="D118" s="32"/>
      <c r="E118" s="32"/>
      <c r="F118" s="32"/>
      <c r="G118" s="12"/>
      <c r="H118" s="117"/>
      <c r="I118" s="11"/>
      <c r="J118" s="118"/>
      <c r="K118" s="12"/>
      <c r="L118" s="15"/>
      <c r="M118" s="15"/>
      <c r="N118" s="16"/>
      <c r="O118" s="17"/>
      <c r="P118" s="15">
        <v>122.65</v>
      </c>
      <c r="Q118" s="18">
        <v>133.35</v>
      </c>
      <c r="R118" s="16">
        <f>Q118/P118*100</f>
        <v>108.72401141459436</v>
      </c>
      <c r="S118" s="17" t="s">
        <v>290</v>
      </c>
      <c r="T118" s="120"/>
      <c r="U118" s="120"/>
      <c r="V118" s="61"/>
      <c r="W118" s="119"/>
    </row>
    <row r="119" spans="1:23" ht="17.25" customHeight="1">
      <c r="A119" s="122"/>
      <c r="B119" s="100" t="s">
        <v>227</v>
      </c>
      <c r="C119" s="97" t="s">
        <v>221</v>
      </c>
      <c r="D119" s="32"/>
      <c r="E119" s="32"/>
      <c r="F119" s="32"/>
      <c r="G119" s="12"/>
      <c r="H119" s="117"/>
      <c r="I119" s="11"/>
      <c r="J119" s="118"/>
      <c r="K119" s="12"/>
      <c r="L119" s="15"/>
      <c r="M119" s="15"/>
      <c r="N119" s="16"/>
      <c r="O119" s="17"/>
      <c r="P119" s="15"/>
      <c r="Q119" s="18"/>
      <c r="R119" s="16"/>
      <c r="S119" s="17"/>
      <c r="T119" s="46">
        <v>25.95</v>
      </c>
      <c r="U119" s="47">
        <v>27.25</v>
      </c>
      <c r="V119" s="20">
        <f>U119/T119*100</f>
        <v>105.00963391136801</v>
      </c>
      <c r="W119" s="156" t="s">
        <v>228</v>
      </c>
    </row>
    <row r="120" spans="1:23" ht="30" customHeight="1">
      <c r="A120" s="119"/>
      <c r="B120" s="100" t="s">
        <v>229</v>
      </c>
      <c r="C120" s="101" t="s">
        <v>230</v>
      </c>
      <c r="D120" s="32"/>
      <c r="E120" s="32"/>
      <c r="F120" s="32"/>
      <c r="G120" s="12"/>
      <c r="H120" s="117"/>
      <c r="I120" s="11"/>
      <c r="J120" s="118"/>
      <c r="K120" s="12"/>
      <c r="L120" s="15"/>
      <c r="M120" s="15"/>
      <c r="N120" s="16"/>
      <c r="O120" s="17"/>
      <c r="P120" s="15"/>
      <c r="Q120" s="18"/>
      <c r="R120" s="16"/>
      <c r="S120" s="17"/>
      <c r="T120" s="36">
        <v>1848.65</v>
      </c>
      <c r="U120" s="36">
        <v>1926.26</v>
      </c>
      <c r="V120" s="20">
        <f>U120/T120*100</f>
        <v>104.19819868552726</v>
      </c>
      <c r="W120" s="156"/>
    </row>
    <row r="121" spans="1:23" ht="21" customHeight="1">
      <c r="A121" s="122" t="s">
        <v>125</v>
      </c>
      <c r="B121" s="11" t="s">
        <v>215</v>
      </c>
      <c r="C121" s="101"/>
      <c r="D121" s="32"/>
      <c r="E121" s="32"/>
      <c r="F121" s="32"/>
      <c r="G121" s="12"/>
      <c r="H121" s="117"/>
      <c r="I121" s="11"/>
      <c r="J121" s="118"/>
      <c r="K121" s="12"/>
      <c r="L121" s="15"/>
      <c r="M121" s="15"/>
      <c r="N121" s="16"/>
      <c r="O121" s="17"/>
      <c r="P121" s="15">
        <v>138.72</v>
      </c>
      <c r="Q121" s="18">
        <v>150.72</v>
      </c>
      <c r="R121" s="16">
        <f>Q121/P121*100</f>
        <v>108.65051903114187</v>
      </c>
      <c r="S121" s="17" t="s">
        <v>290</v>
      </c>
      <c r="T121" s="150" t="s">
        <v>161</v>
      </c>
      <c r="U121" s="150"/>
      <c r="V121" s="150"/>
      <c r="W121" s="119"/>
    </row>
    <row r="122" spans="1:23" ht="19.5" customHeight="1">
      <c r="A122" s="122"/>
      <c r="B122" s="100" t="s">
        <v>227</v>
      </c>
      <c r="C122" s="97" t="s">
        <v>221</v>
      </c>
      <c r="D122" s="32"/>
      <c r="E122" s="32"/>
      <c r="F122" s="32"/>
      <c r="G122" s="12"/>
      <c r="H122" s="117"/>
      <c r="I122" s="11"/>
      <c r="J122" s="118"/>
      <c r="K122" s="12"/>
      <c r="L122" s="15"/>
      <c r="M122" s="15"/>
      <c r="N122" s="16"/>
      <c r="O122" s="17"/>
      <c r="P122" s="15"/>
      <c r="Q122" s="18"/>
      <c r="R122" s="16"/>
      <c r="S122" s="17"/>
      <c r="T122" s="45"/>
      <c r="U122" s="26"/>
      <c r="V122" s="20"/>
      <c r="W122" s="156" t="s">
        <v>298</v>
      </c>
    </row>
    <row r="123" spans="1:23" ht="30" customHeight="1">
      <c r="A123" s="122"/>
      <c r="B123" s="100" t="s">
        <v>229</v>
      </c>
      <c r="C123" s="101" t="s">
        <v>230</v>
      </c>
      <c r="D123" s="32"/>
      <c r="E123" s="32"/>
      <c r="F123" s="32"/>
      <c r="G123" s="12"/>
      <c r="H123" s="117"/>
      <c r="I123" s="11"/>
      <c r="J123" s="118"/>
      <c r="K123" s="12"/>
      <c r="L123" s="15"/>
      <c r="M123" s="15"/>
      <c r="N123" s="16"/>
      <c r="O123" s="17"/>
      <c r="P123" s="15"/>
      <c r="Q123" s="18"/>
      <c r="R123" s="16"/>
      <c r="S123" s="17"/>
      <c r="T123" s="15"/>
      <c r="U123" s="15"/>
      <c r="V123" s="20"/>
      <c r="W123" s="156"/>
    </row>
    <row r="124" spans="1:23" ht="40.5" customHeight="1">
      <c r="A124" s="144" t="s">
        <v>132</v>
      </c>
      <c r="B124" s="11" t="s">
        <v>176</v>
      </c>
      <c r="C124" s="12"/>
      <c r="D124" s="32"/>
      <c r="E124" s="32"/>
      <c r="F124" s="32"/>
      <c r="G124" s="12"/>
      <c r="H124" s="117">
        <v>83.88</v>
      </c>
      <c r="I124" s="11">
        <v>124.88</v>
      </c>
      <c r="J124" s="118">
        <f>I124/H124*100</f>
        <v>148.87935145445877</v>
      </c>
      <c r="K124" s="12" t="s">
        <v>294</v>
      </c>
      <c r="L124" s="15">
        <v>124.88</v>
      </c>
      <c r="M124" s="15">
        <v>129.89</v>
      </c>
      <c r="N124" s="16">
        <f>M124/L124*100</f>
        <v>104.01185137732223</v>
      </c>
      <c r="O124" s="17" t="s">
        <v>295</v>
      </c>
      <c r="P124" s="15"/>
      <c r="Q124" s="18"/>
      <c r="R124" s="16"/>
      <c r="S124" s="17"/>
      <c r="T124" s="120"/>
      <c r="U124" s="120"/>
      <c r="V124" s="20"/>
      <c r="W124" s="17"/>
    </row>
    <row r="125" spans="1:23" ht="19.5" customHeight="1">
      <c r="A125" s="144"/>
      <c r="B125" s="100" t="s">
        <v>227</v>
      </c>
      <c r="C125" s="97" t="s">
        <v>221</v>
      </c>
      <c r="D125" s="32"/>
      <c r="E125" s="32"/>
      <c r="F125" s="32"/>
      <c r="G125" s="12"/>
      <c r="H125" s="117"/>
      <c r="I125" s="11"/>
      <c r="J125" s="118"/>
      <c r="K125" s="12"/>
      <c r="L125" s="15"/>
      <c r="M125" s="15"/>
      <c r="N125" s="16"/>
      <c r="O125" s="17"/>
      <c r="P125" s="15"/>
      <c r="Q125" s="18"/>
      <c r="R125" s="16"/>
      <c r="S125" s="17"/>
      <c r="T125" s="46">
        <v>25.95</v>
      </c>
      <c r="U125" s="47">
        <v>27.25</v>
      </c>
      <c r="V125" s="20">
        <f>U125/T125*100</f>
        <v>105.00963391136801</v>
      </c>
      <c r="W125" s="158" t="s">
        <v>299</v>
      </c>
    </row>
    <row r="126" spans="1:23" ht="30.75" customHeight="1">
      <c r="A126" s="144"/>
      <c r="B126" s="100" t="s">
        <v>229</v>
      </c>
      <c r="C126" s="101" t="s">
        <v>230</v>
      </c>
      <c r="D126" s="32"/>
      <c r="E126" s="32"/>
      <c r="F126" s="32"/>
      <c r="G126" s="12"/>
      <c r="H126" s="117"/>
      <c r="I126" s="11"/>
      <c r="J126" s="118"/>
      <c r="K126" s="12"/>
      <c r="L126" s="15"/>
      <c r="M126" s="15"/>
      <c r="N126" s="16"/>
      <c r="O126" s="17"/>
      <c r="P126" s="15"/>
      <c r="Q126" s="18"/>
      <c r="R126" s="16"/>
      <c r="S126" s="17"/>
      <c r="T126" s="36">
        <v>1688.36</v>
      </c>
      <c r="U126" s="36">
        <v>1832.06</v>
      </c>
      <c r="V126" s="20">
        <f>U126/T126*100</f>
        <v>108.51121798668531</v>
      </c>
      <c r="W126" s="158"/>
    </row>
    <row r="127" spans="1:23" s="9" customFormat="1" ht="29.25" customHeight="1">
      <c r="A127" s="92" t="s">
        <v>300</v>
      </c>
      <c r="B127" s="159" t="s">
        <v>301</v>
      </c>
      <c r="C127" s="159"/>
      <c r="D127" s="159"/>
      <c r="E127" s="159"/>
      <c r="F127" s="159"/>
      <c r="G127" s="159"/>
      <c r="H127" s="93"/>
      <c r="I127" s="95"/>
      <c r="J127" s="95"/>
      <c r="K127" s="95"/>
      <c r="L127" s="93"/>
      <c r="M127" s="93"/>
      <c r="N127" s="94"/>
      <c r="O127" s="96"/>
      <c r="P127" s="93"/>
      <c r="Q127" s="94"/>
      <c r="R127" s="94"/>
      <c r="S127" s="96"/>
      <c r="T127" s="8"/>
      <c r="U127" s="8"/>
      <c r="V127" s="8"/>
      <c r="W127" s="8"/>
    </row>
    <row r="128" spans="1:23" ht="31.5" customHeight="1">
      <c r="A128" s="160" t="s">
        <v>20</v>
      </c>
      <c r="B128" s="124" t="s">
        <v>302</v>
      </c>
      <c r="C128" s="12"/>
      <c r="D128" s="32"/>
      <c r="E128" s="32"/>
      <c r="F128" s="32"/>
      <c r="G128" s="12"/>
      <c r="H128" s="72"/>
      <c r="I128" s="74"/>
      <c r="J128" s="74"/>
      <c r="K128" s="12"/>
      <c r="L128" s="15"/>
      <c r="M128" s="15"/>
      <c r="N128" s="16"/>
      <c r="O128" s="17"/>
      <c r="P128" s="15"/>
      <c r="Q128" s="16"/>
      <c r="R128" s="16"/>
      <c r="S128" s="17"/>
      <c r="T128" s="40"/>
      <c r="U128" s="40"/>
      <c r="V128" s="61"/>
      <c r="W128" s="40"/>
    </row>
    <row r="129" spans="1:23" ht="26.25" customHeight="1">
      <c r="A129" s="160"/>
      <c r="B129" s="123" t="s">
        <v>303</v>
      </c>
      <c r="C129" s="149" t="s">
        <v>249</v>
      </c>
      <c r="D129" s="32"/>
      <c r="E129" s="32"/>
      <c r="F129" s="32"/>
      <c r="G129" s="12"/>
      <c r="H129" s="72">
        <v>18.21</v>
      </c>
      <c r="I129" s="13">
        <v>20.67</v>
      </c>
      <c r="J129" s="14">
        <f>I129/H129*100</f>
        <v>113.50906095551896</v>
      </c>
      <c r="K129" s="149" t="s">
        <v>304</v>
      </c>
      <c r="L129" s="15">
        <v>20.67</v>
      </c>
      <c r="M129" s="15">
        <v>21.54</v>
      </c>
      <c r="N129" s="16">
        <f>M129/L129*100</f>
        <v>104.20899854862118</v>
      </c>
      <c r="O129" s="146" t="s">
        <v>305</v>
      </c>
      <c r="P129" s="15">
        <v>21.54</v>
      </c>
      <c r="Q129" s="18">
        <v>23.91</v>
      </c>
      <c r="R129" s="16">
        <f>Q129/P129*100</f>
        <v>111.00278551532034</v>
      </c>
      <c r="S129" s="70" t="s">
        <v>306</v>
      </c>
      <c r="T129" s="46">
        <v>25.95</v>
      </c>
      <c r="U129" s="47">
        <v>27.25</v>
      </c>
      <c r="V129" s="20">
        <f>U129/T129*100</f>
        <v>105.00963391136801</v>
      </c>
      <c r="W129" s="148" t="s">
        <v>307</v>
      </c>
    </row>
    <row r="130" spans="1:23" ht="20.25" customHeight="1">
      <c r="A130" s="160"/>
      <c r="B130" s="123" t="s">
        <v>308</v>
      </c>
      <c r="C130" s="149"/>
      <c r="D130" s="32"/>
      <c r="E130" s="32"/>
      <c r="F130" s="32"/>
      <c r="G130" s="12"/>
      <c r="H130" s="72">
        <v>14.17</v>
      </c>
      <c r="I130" s="13">
        <v>23.54</v>
      </c>
      <c r="J130" s="14">
        <f>I130/H130*100</f>
        <v>166.12561750176428</v>
      </c>
      <c r="K130" s="149"/>
      <c r="L130" s="15">
        <v>23.54</v>
      </c>
      <c r="M130" s="15">
        <v>24.76</v>
      </c>
      <c r="N130" s="16">
        <f>M130/L130*100</f>
        <v>105.18266779949023</v>
      </c>
      <c r="O130" s="146"/>
      <c r="P130" s="15">
        <v>24.76</v>
      </c>
      <c r="Q130" s="43">
        <v>24.76</v>
      </c>
      <c r="R130" s="16">
        <f>Q130/P130*100</f>
        <v>100</v>
      </c>
      <c r="S130" s="70" t="s">
        <v>306</v>
      </c>
      <c r="T130" s="47">
        <v>25.78</v>
      </c>
      <c r="U130" s="47">
        <v>25.78</v>
      </c>
      <c r="V130" s="20">
        <f>U130/T130*100</f>
        <v>100</v>
      </c>
      <c r="W130" s="148"/>
    </row>
    <row r="131" spans="1:23" ht="30.75" customHeight="1">
      <c r="A131" s="161" t="s">
        <v>28</v>
      </c>
      <c r="B131" s="126" t="s">
        <v>309</v>
      </c>
      <c r="C131" s="39"/>
      <c r="D131" s="39"/>
      <c r="E131" s="39"/>
      <c r="F131" s="39"/>
      <c r="G131" s="39"/>
      <c r="H131" s="39"/>
      <c r="I131" s="39"/>
      <c r="J131" s="39"/>
      <c r="K131" s="39"/>
      <c r="L131" s="67"/>
      <c r="M131" s="67"/>
      <c r="N131" s="39"/>
      <c r="O131" s="39"/>
      <c r="P131" s="67"/>
      <c r="Q131" s="67"/>
      <c r="R131" s="16"/>
      <c r="S131" s="39"/>
      <c r="T131" s="41"/>
      <c r="U131" s="41"/>
      <c r="V131" s="20"/>
      <c r="W131" s="41"/>
    </row>
    <row r="132" spans="1:24" ht="30.75" customHeight="1">
      <c r="A132" s="161"/>
      <c r="B132" s="123" t="s">
        <v>310</v>
      </c>
      <c r="C132" s="149" t="s">
        <v>311</v>
      </c>
      <c r="D132" s="32">
        <v>16.38</v>
      </c>
      <c r="E132" s="32">
        <v>17.36</v>
      </c>
      <c r="F132" s="32">
        <v>18.21</v>
      </c>
      <c r="G132" s="12" t="s">
        <v>312</v>
      </c>
      <c r="H132" s="72">
        <v>7.84</v>
      </c>
      <c r="I132" s="13">
        <v>7.84</v>
      </c>
      <c r="J132" s="74">
        <f>I132/H132*100</f>
        <v>100</v>
      </c>
      <c r="K132" s="149" t="s">
        <v>313</v>
      </c>
      <c r="L132" s="15">
        <v>7.84</v>
      </c>
      <c r="M132" s="15">
        <v>8.12</v>
      </c>
      <c r="N132" s="16">
        <f>M132/L132*100</f>
        <v>103.57142857142856</v>
      </c>
      <c r="O132" s="146" t="s">
        <v>314</v>
      </c>
      <c r="P132" s="15">
        <v>8.12</v>
      </c>
      <c r="Q132" s="127">
        <v>8.12</v>
      </c>
      <c r="R132" s="16">
        <f>Q132/P132*100</f>
        <v>100</v>
      </c>
      <c r="S132" s="17" t="s">
        <v>306</v>
      </c>
      <c r="T132" s="128">
        <v>7.58</v>
      </c>
      <c r="U132" s="129">
        <v>7.95</v>
      </c>
      <c r="V132" s="20">
        <f>U132/T132*100</f>
        <v>104.88126649076517</v>
      </c>
      <c r="W132" s="130" t="s">
        <v>315</v>
      </c>
      <c r="X132" s="162"/>
    </row>
    <row r="133" spans="1:24" ht="30.75" customHeight="1">
      <c r="A133" s="161"/>
      <c r="B133" s="123" t="s">
        <v>310</v>
      </c>
      <c r="C133" s="149"/>
      <c r="D133" s="32"/>
      <c r="E133" s="32"/>
      <c r="F133" s="32"/>
      <c r="G133" s="12"/>
      <c r="H133" s="72">
        <v>4.81</v>
      </c>
      <c r="I133" s="13">
        <v>4.81</v>
      </c>
      <c r="J133" s="74">
        <f>I133/H133*100</f>
        <v>100</v>
      </c>
      <c r="K133" s="149"/>
      <c r="L133" s="15">
        <v>4.81</v>
      </c>
      <c r="M133" s="15">
        <v>4.99</v>
      </c>
      <c r="N133" s="16">
        <f>M133/L133*100</f>
        <v>103.74220374220376</v>
      </c>
      <c r="O133" s="146"/>
      <c r="P133" s="15">
        <v>4.99</v>
      </c>
      <c r="Q133" s="127">
        <v>4.99</v>
      </c>
      <c r="R133" s="16">
        <f>Q133/P133*100</f>
        <v>100</v>
      </c>
      <c r="S133" s="17" t="s">
        <v>316</v>
      </c>
      <c r="T133" s="128">
        <v>4.22</v>
      </c>
      <c r="U133" s="129">
        <v>4.44</v>
      </c>
      <c r="V133" s="20">
        <f>U133/T133*100</f>
        <v>105.21327014218012</v>
      </c>
      <c r="W133" s="131" t="s">
        <v>317</v>
      </c>
      <c r="X133" s="162"/>
    </row>
    <row r="134" spans="1:23" ht="30.75" customHeight="1">
      <c r="A134" s="161"/>
      <c r="B134" s="123" t="s">
        <v>310</v>
      </c>
      <c r="C134" s="149"/>
      <c r="D134" s="32"/>
      <c r="E134" s="32"/>
      <c r="F134" s="32"/>
      <c r="G134" s="12"/>
      <c r="H134" s="72">
        <v>3.02</v>
      </c>
      <c r="I134" s="13">
        <v>3.02</v>
      </c>
      <c r="J134" s="74">
        <f>I134/H134*100</f>
        <v>100</v>
      </c>
      <c r="K134" s="149"/>
      <c r="L134" s="15">
        <v>3.02</v>
      </c>
      <c r="M134" s="15">
        <v>3.13</v>
      </c>
      <c r="N134" s="16">
        <f>M134/L134*100</f>
        <v>103.64238410596025</v>
      </c>
      <c r="O134" s="146"/>
      <c r="P134" s="15">
        <v>3.13</v>
      </c>
      <c r="Q134" s="18">
        <v>3.13</v>
      </c>
      <c r="R134" s="16">
        <f>Q134/P134*100</f>
        <v>100</v>
      </c>
      <c r="S134" s="17" t="s">
        <v>318</v>
      </c>
      <c r="T134" s="47">
        <v>3.35</v>
      </c>
      <c r="U134" s="46">
        <v>3.52</v>
      </c>
      <c r="V134" s="20">
        <f>U134/T134*100</f>
        <v>105.07462686567163</v>
      </c>
      <c r="W134" s="73" t="s">
        <v>319</v>
      </c>
    </row>
    <row r="135" spans="1:23" ht="28.5" customHeight="1">
      <c r="A135" s="161"/>
      <c r="B135" s="123" t="s">
        <v>320</v>
      </c>
      <c r="C135" s="149"/>
      <c r="D135" s="32"/>
      <c r="E135" s="32"/>
      <c r="F135" s="32"/>
      <c r="G135" s="12"/>
      <c r="H135" s="72"/>
      <c r="I135" s="13"/>
      <c r="J135" s="74" t="e">
        <f>I135/H135*100</f>
        <v>#DIV/0!</v>
      </c>
      <c r="K135" s="149"/>
      <c r="L135" s="15">
        <v>18.82</v>
      </c>
      <c r="M135" s="15">
        <v>18.82</v>
      </c>
      <c r="N135" s="16">
        <f>M135/L135*100</f>
        <v>100</v>
      </c>
      <c r="O135" s="146"/>
      <c r="P135" s="15">
        <v>18.82</v>
      </c>
      <c r="Q135" s="43">
        <v>18.82</v>
      </c>
      <c r="R135" s="16">
        <f>Q135/P135*100</f>
        <v>100</v>
      </c>
      <c r="S135" s="17" t="s">
        <v>306</v>
      </c>
      <c r="T135" s="47">
        <v>19.46</v>
      </c>
      <c r="U135" s="46">
        <v>20.43</v>
      </c>
      <c r="V135" s="20">
        <f>U135/T135*100</f>
        <v>104.98458376156216</v>
      </c>
      <c r="W135" s="73" t="s">
        <v>321</v>
      </c>
    </row>
    <row r="136" spans="1:23" ht="145.5" customHeight="1">
      <c r="A136" s="163" t="s">
        <v>40</v>
      </c>
      <c r="B136" s="11" t="s">
        <v>322</v>
      </c>
      <c r="C136" s="39"/>
      <c r="D136" s="39"/>
      <c r="E136" s="39"/>
      <c r="F136" s="39"/>
      <c r="G136" s="39"/>
      <c r="H136" s="39"/>
      <c r="I136" s="39"/>
      <c r="J136" s="39"/>
      <c r="K136" s="39"/>
      <c r="L136" s="15"/>
      <c r="M136" s="15"/>
      <c r="N136" s="16"/>
      <c r="O136" s="16"/>
      <c r="P136" s="15"/>
      <c r="Q136" s="16"/>
      <c r="R136" s="16"/>
      <c r="S136" s="120"/>
      <c r="T136" s="40"/>
      <c r="U136" s="40"/>
      <c r="V136" s="61"/>
      <c r="W136" s="40"/>
    </row>
    <row r="137" spans="1:23" ht="33" customHeight="1">
      <c r="A137" s="163"/>
      <c r="B137" s="12" t="s">
        <v>310</v>
      </c>
      <c r="C137" s="12" t="s">
        <v>323</v>
      </c>
      <c r="D137" s="32">
        <v>24.14</v>
      </c>
      <c r="E137" s="32">
        <v>24.14</v>
      </c>
      <c r="F137" s="32">
        <v>24.14</v>
      </c>
      <c r="G137" s="12" t="s">
        <v>324</v>
      </c>
      <c r="H137" s="72">
        <v>24.14</v>
      </c>
      <c r="I137" s="13">
        <v>25.08</v>
      </c>
      <c r="J137" s="74">
        <f>I137/H137*100</f>
        <v>103.89395194697597</v>
      </c>
      <c r="K137" s="52" t="s">
        <v>325</v>
      </c>
      <c r="L137" s="15">
        <v>25.08</v>
      </c>
      <c r="M137" s="15">
        <v>25.08</v>
      </c>
      <c r="N137" s="16">
        <f>M137/L137*100</f>
        <v>100</v>
      </c>
      <c r="O137" s="57" t="s">
        <v>326</v>
      </c>
      <c r="P137" s="15">
        <v>25.08</v>
      </c>
      <c r="Q137" s="18">
        <v>27.75</v>
      </c>
      <c r="R137" s="16">
        <f>Q137/P137*100</f>
        <v>110.64593301435409</v>
      </c>
      <c r="S137" s="70" t="s">
        <v>327</v>
      </c>
      <c r="T137" s="47">
        <v>28.82</v>
      </c>
      <c r="U137" s="46">
        <v>29.83</v>
      </c>
      <c r="V137" s="20">
        <f>U137/T137*100</f>
        <v>103.50451075641915</v>
      </c>
      <c r="W137" s="49" t="s">
        <v>328</v>
      </c>
    </row>
    <row r="138" spans="1:23" ht="46.5" customHeight="1">
      <c r="A138" s="125" t="s">
        <v>36</v>
      </c>
      <c r="B138" s="126" t="s">
        <v>329</v>
      </c>
      <c r="C138" s="12" t="s">
        <v>330</v>
      </c>
      <c r="D138" s="32">
        <v>17.7</v>
      </c>
      <c r="E138" s="32">
        <v>18.76</v>
      </c>
      <c r="F138" s="32">
        <v>19.68</v>
      </c>
      <c r="G138" s="12" t="s">
        <v>331</v>
      </c>
      <c r="H138" s="72">
        <v>17.23</v>
      </c>
      <c r="I138" s="13">
        <v>17.23</v>
      </c>
      <c r="J138" s="74">
        <f>I138/H138*100</f>
        <v>100</v>
      </c>
      <c r="K138" s="12" t="s">
        <v>332</v>
      </c>
      <c r="L138" s="15">
        <v>17.23</v>
      </c>
      <c r="M138" s="15">
        <v>17.94</v>
      </c>
      <c r="N138" s="16">
        <f>M138/L138*100</f>
        <v>104.12071967498548</v>
      </c>
      <c r="O138" s="17" t="s">
        <v>333</v>
      </c>
      <c r="P138" s="15">
        <v>17.94</v>
      </c>
      <c r="Q138" s="18">
        <v>19.72</v>
      </c>
      <c r="R138" s="16">
        <f>Q138/P138*100</f>
        <v>109.92196209587513</v>
      </c>
      <c r="S138" s="17" t="s">
        <v>334</v>
      </c>
      <c r="T138" s="28"/>
      <c r="U138" s="28"/>
      <c r="V138" s="61"/>
      <c r="W138" s="48" t="s">
        <v>335</v>
      </c>
    </row>
    <row r="139" spans="1:23" ht="49.5" customHeight="1">
      <c r="A139" s="161" t="s">
        <v>53</v>
      </c>
      <c r="B139" s="126" t="s">
        <v>336</v>
      </c>
      <c r="C139" s="149" t="s">
        <v>323</v>
      </c>
      <c r="D139" s="32"/>
      <c r="E139" s="32"/>
      <c r="F139" s="32"/>
      <c r="G139" s="12"/>
      <c r="H139" s="72"/>
      <c r="I139" s="13"/>
      <c r="J139" s="74"/>
      <c r="K139" s="12"/>
      <c r="L139" s="15"/>
      <c r="M139" s="15"/>
      <c r="N139" s="16"/>
      <c r="O139" s="17"/>
      <c r="P139" s="15"/>
      <c r="Q139" s="18"/>
      <c r="R139" s="16"/>
      <c r="S139" s="17"/>
      <c r="T139" s="28"/>
      <c r="U139" s="28"/>
      <c r="V139" s="61"/>
      <c r="W139" s="147" t="s">
        <v>337</v>
      </c>
    </row>
    <row r="140" spans="1:23" ht="30.75" customHeight="1">
      <c r="A140" s="161"/>
      <c r="B140" s="123" t="s">
        <v>338</v>
      </c>
      <c r="C140" s="149"/>
      <c r="D140" s="32"/>
      <c r="E140" s="32"/>
      <c r="F140" s="32"/>
      <c r="G140" s="12"/>
      <c r="H140" s="72"/>
      <c r="I140" s="13"/>
      <c r="J140" s="74"/>
      <c r="K140" s="12"/>
      <c r="L140" s="15"/>
      <c r="M140" s="15"/>
      <c r="N140" s="16"/>
      <c r="O140" s="17"/>
      <c r="P140" s="15"/>
      <c r="Q140" s="18"/>
      <c r="R140" s="16"/>
      <c r="S140" s="17"/>
      <c r="T140" s="28"/>
      <c r="U140" s="28"/>
      <c r="V140" s="61"/>
      <c r="W140" s="147"/>
    </row>
    <row r="141" spans="1:23" s="9" customFormat="1" ht="21.75" customHeight="1">
      <c r="A141" s="133" t="s">
        <v>339</v>
      </c>
      <c r="B141" s="159" t="s">
        <v>340</v>
      </c>
      <c r="C141" s="159"/>
      <c r="D141" s="159"/>
      <c r="E141" s="159"/>
      <c r="F141" s="159"/>
      <c r="G141" s="159"/>
      <c r="H141" s="95"/>
      <c r="I141" s="95"/>
      <c r="J141" s="95"/>
      <c r="K141" s="95"/>
      <c r="L141" s="93"/>
      <c r="M141" s="93"/>
      <c r="N141" s="94"/>
      <c r="O141" s="95"/>
      <c r="P141" s="94"/>
      <c r="Q141" s="94"/>
      <c r="R141" s="94"/>
      <c r="S141" s="95"/>
      <c r="T141" s="8"/>
      <c r="U141" s="8"/>
      <c r="V141" s="8"/>
      <c r="W141" s="8"/>
    </row>
    <row r="142" spans="1:23" ht="34.5" customHeight="1">
      <c r="A142" s="161" t="s">
        <v>20</v>
      </c>
      <c r="B142" s="124" t="s">
        <v>302</v>
      </c>
      <c r="C142" s="12"/>
      <c r="D142" s="32">
        <v>10.28</v>
      </c>
      <c r="E142" s="32">
        <v>10.89</v>
      </c>
      <c r="F142" s="32">
        <v>11.42</v>
      </c>
      <c r="G142" s="12" t="s">
        <v>341</v>
      </c>
      <c r="H142" s="39"/>
      <c r="I142" s="39"/>
      <c r="J142" s="39"/>
      <c r="K142" s="39"/>
      <c r="L142" s="67"/>
      <c r="M142" s="67"/>
      <c r="N142" s="39"/>
      <c r="O142" s="39"/>
      <c r="P142" s="39"/>
      <c r="Q142" s="39"/>
      <c r="R142" s="16"/>
      <c r="S142" s="39"/>
      <c r="T142" s="40"/>
      <c r="U142" s="40"/>
      <c r="V142" s="61"/>
      <c r="W142" s="40"/>
    </row>
    <row r="143" spans="1:23" ht="33.75" customHeight="1">
      <c r="A143" s="161"/>
      <c r="B143" s="132" t="s">
        <v>342</v>
      </c>
      <c r="C143" s="149" t="s">
        <v>220</v>
      </c>
      <c r="D143" s="32"/>
      <c r="E143" s="32"/>
      <c r="F143" s="32"/>
      <c r="G143" s="12"/>
      <c r="H143" s="72">
        <v>11.42</v>
      </c>
      <c r="I143" s="13">
        <v>14.22</v>
      </c>
      <c r="J143" s="14">
        <f>I143/H143*100</f>
        <v>124.5183887915937</v>
      </c>
      <c r="K143" s="149" t="s">
        <v>343</v>
      </c>
      <c r="L143" s="15">
        <v>14.22</v>
      </c>
      <c r="M143" s="18">
        <v>14.82</v>
      </c>
      <c r="N143" s="134">
        <f>M143/L143*100</f>
        <v>104.21940928270041</v>
      </c>
      <c r="O143" s="146" t="s">
        <v>344</v>
      </c>
      <c r="P143" s="18">
        <v>14.82</v>
      </c>
      <c r="Q143" s="18">
        <v>16.45</v>
      </c>
      <c r="R143" s="16">
        <f>Q143/P143*100</f>
        <v>110.99865047233467</v>
      </c>
      <c r="S143" s="17" t="s">
        <v>306</v>
      </c>
      <c r="T143" s="46">
        <v>17.79</v>
      </c>
      <c r="U143" s="46">
        <v>18.67</v>
      </c>
      <c r="V143" s="20">
        <f>U143/T143*100</f>
        <v>104.94659921304105</v>
      </c>
      <c r="W143" s="49" t="s">
        <v>307</v>
      </c>
    </row>
    <row r="144" spans="1:23" ht="33.75" customHeight="1">
      <c r="A144" s="161"/>
      <c r="B144" s="132" t="s">
        <v>345</v>
      </c>
      <c r="C144" s="149"/>
      <c r="D144" s="32"/>
      <c r="E144" s="32"/>
      <c r="F144" s="32"/>
      <c r="G144" s="12"/>
      <c r="H144" s="72">
        <v>4.74</v>
      </c>
      <c r="I144" s="50">
        <v>5.9</v>
      </c>
      <c r="J144" s="14">
        <f>I144/H144*100</f>
        <v>124.47257383966246</v>
      </c>
      <c r="K144" s="149"/>
      <c r="L144" s="135">
        <v>5.9</v>
      </c>
      <c r="M144" s="15">
        <v>6.16</v>
      </c>
      <c r="N144" s="134">
        <f>M144/L144*100</f>
        <v>104.40677966101694</v>
      </c>
      <c r="O144" s="146"/>
      <c r="P144" s="15">
        <v>6.16</v>
      </c>
      <c r="Q144" s="43">
        <v>6.83</v>
      </c>
      <c r="R144" s="16">
        <f>Q144/P144*100</f>
        <v>110.87662337662339</v>
      </c>
      <c r="S144" s="17" t="s">
        <v>346</v>
      </c>
      <c r="T144" s="47">
        <v>7.39</v>
      </c>
      <c r="U144" s="47">
        <v>7.75</v>
      </c>
      <c r="V144" s="20">
        <f>U144/T144*100</f>
        <v>104.87144790257103</v>
      </c>
      <c r="W144" s="49" t="s">
        <v>347</v>
      </c>
    </row>
    <row r="145" spans="1:23" ht="30.75" customHeight="1">
      <c r="A145" s="161"/>
      <c r="B145" s="132" t="s">
        <v>348</v>
      </c>
      <c r="C145" s="149"/>
      <c r="D145" s="32"/>
      <c r="E145" s="32"/>
      <c r="F145" s="32"/>
      <c r="G145" s="12"/>
      <c r="H145" s="72">
        <v>6.68</v>
      </c>
      <c r="I145" s="13">
        <v>8.32</v>
      </c>
      <c r="J145" s="14">
        <f>I145/H145*100</f>
        <v>124.55089820359282</v>
      </c>
      <c r="K145" s="149"/>
      <c r="L145" s="15">
        <v>8.32</v>
      </c>
      <c r="M145" s="15">
        <v>8.66</v>
      </c>
      <c r="N145" s="134">
        <f>M145/L145*100</f>
        <v>104.08653846153845</v>
      </c>
      <c r="O145" s="146"/>
      <c r="P145" s="15">
        <v>8.66</v>
      </c>
      <c r="Q145" s="127">
        <v>9.62</v>
      </c>
      <c r="R145" s="16">
        <f>Q145/P145*100</f>
        <v>111.08545034642032</v>
      </c>
      <c r="S145" s="17" t="s">
        <v>349</v>
      </c>
      <c r="T145" s="47">
        <v>11.09</v>
      </c>
      <c r="U145" s="47">
        <v>11.63</v>
      </c>
      <c r="V145" s="20">
        <f>U145/T145*100</f>
        <v>104.8692515779982</v>
      </c>
      <c r="W145" s="49" t="s">
        <v>350</v>
      </c>
    </row>
    <row r="146" spans="1:23" ht="27.75" customHeight="1">
      <c r="A146" s="161"/>
      <c r="B146" s="132" t="s">
        <v>351</v>
      </c>
      <c r="C146" s="149"/>
      <c r="D146" s="32"/>
      <c r="E146" s="32"/>
      <c r="F146" s="32"/>
      <c r="G146" s="12"/>
      <c r="H146" s="72">
        <v>2.38</v>
      </c>
      <c r="I146" s="13">
        <v>2.96</v>
      </c>
      <c r="J146" s="14">
        <f>I146/H146*100</f>
        <v>124.36974789915966</v>
      </c>
      <c r="K146" s="149"/>
      <c r="L146" s="15">
        <v>2.96</v>
      </c>
      <c r="M146" s="15">
        <v>3.08</v>
      </c>
      <c r="N146" s="134">
        <f>M146/L146*100</f>
        <v>104.05405405405406</v>
      </c>
      <c r="O146" s="146"/>
      <c r="P146" s="63">
        <v>3.08</v>
      </c>
      <c r="Q146" s="43">
        <v>3.42</v>
      </c>
      <c r="R146" s="44">
        <f>Q146/P146*100</f>
        <v>111.03896103896102</v>
      </c>
      <c r="S146" s="17" t="s">
        <v>352</v>
      </c>
      <c r="T146" s="47">
        <v>3.71</v>
      </c>
      <c r="U146" s="47">
        <v>3.88</v>
      </c>
      <c r="V146" s="20">
        <f>U146/T146*100</f>
        <v>104.5822102425876</v>
      </c>
      <c r="W146" s="49" t="s">
        <v>353</v>
      </c>
    </row>
    <row r="147" spans="1:23" ht="33.75" customHeight="1">
      <c r="A147" s="161" t="s">
        <v>28</v>
      </c>
      <c r="B147" s="126" t="s">
        <v>354</v>
      </c>
      <c r="C147" s="12"/>
      <c r="D147" s="32"/>
      <c r="E147" s="32"/>
      <c r="F147" s="32"/>
      <c r="G147" s="12"/>
      <c r="H147" s="72"/>
      <c r="I147" s="13"/>
      <c r="J147" s="14"/>
      <c r="K147" s="12"/>
      <c r="L147" s="15"/>
      <c r="M147" s="15"/>
      <c r="N147" s="16"/>
      <c r="O147" s="16"/>
      <c r="P147" s="15"/>
      <c r="Q147" s="34"/>
      <c r="R147" s="16"/>
      <c r="S147" s="120"/>
      <c r="T147" s="40"/>
      <c r="U147" s="40"/>
      <c r="V147" s="20"/>
      <c r="W147" s="40"/>
    </row>
    <row r="148" spans="1:23" ht="25.5" customHeight="1">
      <c r="A148" s="161"/>
      <c r="B148" s="123" t="s">
        <v>351</v>
      </c>
      <c r="C148" s="149" t="s">
        <v>323</v>
      </c>
      <c r="D148" s="32"/>
      <c r="E148" s="32"/>
      <c r="F148" s="32"/>
      <c r="G148" s="12"/>
      <c r="H148" s="72">
        <v>3.09</v>
      </c>
      <c r="I148" s="13">
        <v>3.09</v>
      </c>
      <c r="J148" s="14">
        <f>I148/H148*100</f>
        <v>100</v>
      </c>
      <c r="K148" s="149" t="s">
        <v>313</v>
      </c>
      <c r="L148" s="15">
        <v>3.09</v>
      </c>
      <c r="M148" s="15">
        <v>3.21</v>
      </c>
      <c r="N148" s="16">
        <f>M148/L148*100</f>
        <v>103.88349514563106</v>
      </c>
      <c r="O148" s="157" t="s">
        <v>314</v>
      </c>
      <c r="P148" s="15">
        <v>3.21</v>
      </c>
      <c r="Q148" s="18">
        <v>3.21</v>
      </c>
      <c r="R148" s="16">
        <f>Q148/P148*100</f>
        <v>100</v>
      </c>
      <c r="S148" s="157" t="s">
        <v>306</v>
      </c>
      <c r="T148" s="47">
        <v>3.26</v>
      </c>
      <c r="U148" s="47">
        <v>3.41</v>
      </c>
      <c r="V148" s="20">
        <f>U148/T148*100</f>
        <v>104.60122699386505</v>
      </c>
      <c r="W148" s="148" t="s">
        <v>315</v>
      </c>
    </row>
    <row r="149" spans="1:23" ht="22.5" customHeight="1">
      <c r="A149" s="161"/>
      <c r="B149" s="123" t="s">
        <v>355</v>
      </c>
      <c r="C149" s="149"/>
      <c r="D149" s="32"/>
      <c r="E149" s="32"/>
      <c r="F149" s="32"/>
      <c r="G149" s="12"/>
      <c r="H149" s="72">
        <v>0</v>
      </c>
      <c r="I149" s="50">
        <v>0</v>
      </c>
      <c r="J149" s="74"/>
      <c r="K149" s="149"/>
      <c r="L149" s="15">
        <v>24.89</v>
      </c>
      <c r="M149" s="15">
        <v>24.89</v>
      </c>
      <c r="N149" s="16">
        <f>M149/L149*100</f>
        <v>100</v>
      </c>
      <c r="O149" s="157"/>
      <c r="P149" s="15">
        <v>24.89</v>
      </c>
      <c r="Q149" s="43">
        <v>24.89</v>
      </c>
      <c r="R149" s="16">
        <f>Q149/P149*100</f>
        <v>100</v>
      </c>
      <c r="S149" s="157"/>
      <c r="T149" s="47">
        <v>25.65</v>
      </c>
      <c r="U149" s="47">
        <v>26.93</v>
      </c>
      <c r="V149" s="20">
        <f>U149/T149*100</f>
        <v>104.99025341130606</v>
      </c>
      <c r="W149" s="148"/>
    </row>
    <row r="150" spans="1:23" ht="50.25" customHeight="1">
      <c r="A150" s="161" t="s">
        <v>40</v>
      </c>
      <c r="B150" s="126" t="s">
        <v>336</v>
      </c>
      <c r="C150" s="149" t="s">
        <v>323</v>
      </c>
      <c r="D150" s="32"/>
      <c r="E150" s="32"/>
      <c r="F150" s="32"/>
      <c r="G150" s="12"/>
      <c r="H150" s="72"/>
      <c r="I150" s="13"/>
      <c r="J150" s="101"/>
      <c r="K150" s="12"/>
      <c r="L150" s="15"/>
      <c r="M150" s="15"/>
      <c r="N150" s="16"/>
      <c r="O150" s="17"/>
      <c r="P150" s="15"/>
      <c r="Q150" s="18"/>
      <c r="R150" s="16"/>
      <c r="S150" s="17"/>
      <c r="T150" s="40"/>
      <c r="U150" s="40"/>
      <c r="V150" s="61"/>
      <c r="W150" s="147" t="s">
        <v>337</v>
      </c>
    </row>
    <row r="151" spans="1:23" ht="21" customHeight="1">
      <c r="A151" s="161"/>
      <c r="B151" s="123" t="s">
        <v>342</v>
      </c>
      <c r="C151" s="149"/>
      <c r="D151" s="32"/>
      <c r="E151" s="32"/>
      <c r="F151" s="32"/>
      <c r="G151" s="12"/>
      <c r="H151" s="72"/>
      <c r="I151" s="13"/>
      <c r="J151" s="101"/>
      <c r="K151" s="12"/>
      <c r="L151" s="15"/>
      <c r="M151" s="15"/>
      <c r="N151" s="16"/>
      <c r="O151" s="17"/>
      <c r="P151" s="15"/>
      <c r="Q151" s="18"/>
      <c r="R151" s="16"/>
      <c r="S151" s="17"/>
      <c r="T151" s="136"/>
      <c r="U151" s="136"/>
      <c r="V151" s="61"/>
      <c r="W151" s="147"/>
    </row>
    <row r="152" spans="1:23" s="9" customFormat="1" ht="21" customHeight="1">
      <c r="A152" s="92" t="s">
        <v>356</v>
      </c>
      <c r="B152" s="159" t="s">
        <v>357</v>
      </c>
      <c r="C152" s="159"/>
      <c r="D152" s="159"/>
      <c r="E152" s="159"/>
      <c r="F152" s="159"/>
      <c r="G152" s="159"/>
      <c r="H152" s="93"/>
      <c r="I152" s="93"/>
      <c r="J152" s="137"/>
      <c r="K152" s="95"/>
      <c r="L152" s="93"/>
      <c r="M152" s="93"/>
      <c r="N152" s="94"/>
      <c r="O152" s="95"/>
      <c r="P152" s="94"/>
      <c r="Q152" s="94"/>
      <c r="R152" s="94"/>
      <c r="S152" s="95"/>
      <c r="T152" s="8"/>
      <c r="U152" s="8"/>
      <c r="V152" s="8"/>
      <c r="W152" s="8"/>
    </row>
    <row r="153" spans="1:23" ht="35.25" customHeight="1">
      <c r="A153" s="160" t="s">
        <v>20</v>
      </c>
      <c r="B153" s="37" t="s">
        <v>358</v>
      </c>
      <c r="C153" s="12"/>
      <c r="D153" s="32">
        <v>2.96</v>
      </c>
      <c r="E153" s="32">
        <v>3.13</v>
      </c>
      <c r="F153" s="32">
        <v>3.13</v>
      </c>
      <c r="G153" s="149" t="s">
        <v>359</v>
      </c>
      <c r="H153" s="72"/>
      <c r="I153" s="13"/>
      <c r="J153" s="74"/>
      <c r="K153" s="52"/>
      <c r="L153" s="15"/>
      <c r="M153" s="15"/>
      <c r="N153" s="16"/>
      <c r="O153" s="17"/>
      <c r="P153" s="16"/>
      <c r="Q153" s="16"/>
      <c r="R153" s="16"/>
      <c r="S153" s="17"/>
      <c r="T153" s="40"/>
      <c r="U153" s="40"/>
      <c r="V153" s="61"/>
      <c r="W153" s="40"/>
    </row>
    <row r="154" spans="1:23" ht="47.25" customHeight="1">
      <c r="A154" s="160"/>
      <c r="B154" s="12" t="s">
        <v>360</v>
      </c>
      <c r="C154" s="149" t="s">
        <v>361</v>
      </c>
      <c r="D154" s="32"/>
      <c r="E154" s="32"/>
      <c r="F154" s="32"/>
      <c r="G154" s="149"/>
      <c r="H154" s="72">
        <v>3.13</v>
      </c>
      <c r="I154" s="13">
        <v>3.51</v>
      </c>
      <c r="J154" s="14">
        <f>I154/H154*100</f>
        <v>112.1405750798722</v>
      </c>
      <c r="K154" s="149" t="s">
        <v>362</v>
      </c>
      <c r="L154" s="13">
        <v>3.51</v>
      </c>
      <c r="M154" s="13">
        <v>3.66</v>
      </c>
      <c r="N154" s="14">
        <f>M154/L154*100</f>
        <v>104.27350427350429</v>
      </c>
      <c r="O154" s="149" t="s">
        <v>363</v>
      </c>
      <c r="P154" s="15">
        <v>3.66</v>
      </c>
      <c r="Q154" s="138">
        <v>3.94</v>
      </c>
      <c r="R154" s="16">
        <f>Q154/P154*100</f>
        <v>107.6502732240437</v>
      </c>
      <c r="S154" s="157" t="s">
        <v>364</v>
      </c>
      <c r="T154" s="47">
        <v>4.44</v>
      </c>
      <c r="U154" s="47">
        <v>4.6</v>
      </c>
      <c r="V154" s="20">
        <f>U154/T154*100</f>
        <v>103.60360360360359</v>
      </c>
      <c r="W154" s="148" t="s">
        <v>365</v>
      </c>
    </row>
    <row r="155" spans="1:23" ht="44.25" customHeight="1">
      <c r="A155" s="160"/>
      <c r="B155" s="12" t="s">
        <v>366</v>
      </c>
      <c r="C155" s="149"/>
      <c r="D155" s="74">
        <v>2.07</v>
      </c>
      <c r="E155" s="74">
        <v>2.19</v>
      </c>
      <c r="F155" s="74">
        <v>2.19</v>
      </c>
      <c r="G155" s="149"/>
      <c r="H155" s="13">
        <v>2.19</v>
      </c>
      <c r="I155" s="13">
        <v>2.46</v>
      </c>
      <c r="J155" s="14">
        <f>I155/H155*100</f>
        <v>112.32876712328768</v>
      </c>
      <c r="K155" s="149"/>
      <c r="L155" s="13">
        <v>2.46</v>
      </c>
      <c r="M155" s="13">
        <v>2.56</v>
      </c>
      <c r="N155" s="14">
        <f>M155/L155*100</f>
        <v>104.06504065040652</v>
      </c>
      <c r="O155" s="149"/>
      <c r="P155" s="15">
        <v>2.56</v>
      </c>
      <c r="Q155" s="139">
        <v>2.76</v>
      </c>
      <c r="R155" s="16">
        <f>Q155/P155*100</f>
        <v>107.8125</v>
      </c>
      <c r="S155" s="157"/>
      <c r="T155" s="47">
        <v>3.11</v>
      </c>
      <c r="U155" s="47">
        <v>3.22</v>
      </c>
      <c r="V155" s="20">
        <f>U155/T155*100</f>
        <v>103.53697749196142</v>
      </c>
      <c r="W155" s="148"/>
    </row>
    <row r="156" spans="1:23" s="9" customFormat="1" ht="17.25" customHeight="1">
      <c r="A156" s="92" t="s">
        <v>367</v>
      </c>
      <c r="B156" s="159" t="s">
        <v>368</v>
      </c>
      <c r="C156" s="159"/>
      <c r="D156" s="159"/>
      <c r="E156" s="159"/>
      <c r="F156" s="159"/>
      <c r="G156" s="159"/>
      <c r="H156" s="93"/>
      <c r="I156" s="93"/>
      <c r="J156" s="95"/>
      <c r="K156" s="95"/>
      <c r="L156" s="93"/>
      <c r="M156" s="93"/>
      <c r="N156" s="94"/>
      <c r="O156" s="95"/>
      <c r="P156" s="93"/>
      <c r="Q156" s="140"/>
      <c r="R156" s="94"/>
      <c r="S156" s="95"/>
      <c r="T156" s="8"/>
      <c r="U156" s="8"/>
      <c r="V156" s="8"/>
      <c r="W156" s="8"/>
    </row>
    <row r="157" spans="1:23" ht="135" customHeight="1">
      <c r="A157" s="24" t="s">
        <v>20</v>
      </c>
      <c r="B157" s="141" t="s">
        <v>369</v>
      </c>
      <c r="C157" s="24" t="s">
        <v>220</v>
      </c>
      <c r="D157" s="24">
        <v>3.94733</v>
      </c>
      <c r="E157" s="24">
        <v>4.53</v>
      </c>
      <c r="F157" s="24">
        <v>4.53</v>
      </c>
      <c r="G157" s="24" t="s">
        <v>370</v>
      </c>
      <c r="H157" s="23">
        <v>4.53</v>
      </c>
      <c r="I157" s="25">
        <v>5.21</v>
      </c>
      <c r="J157" s="142">
        <f>I157/H157*100</f>
        <v>115.0110375275938</v>
      </c>
      <c r="K157" s="24" t="s">
        <v>371</v>
      </c>
      <c r="L157" s="26">
        <v>5.21</v>
      </c>
      <c r="M157" s="45">
        <v>5.4</v>
      </c>
      <c r="N157" s="27">
        <f>M157/L157*100</f>
        <v>103.64683301343571</v>
      </c>
      <c r="O157" s="48" t="s">
        <v>372</v>
      </c>
      <c r="P157" s="45">
        <v>5.4</v>
      </c>
      <c r="Q157" s="45">
        <v>5.8</v>
      </c>
      <c r="R157" s="16">
        <f>Q157/P157*100</f>
        <v>107.40740740740739</v>
      </c>
      <c r="S157" s="17" t="s">
        <v>373</v>
      </c>
      <c r="T157" s="143" t="s">
        <v>374</v>
      </c>
      <c r="U157" s="143" t="s">
        <v>375</v>
      </c>
      <c r="V157" s="27">
        <f>8.06/7.83*100</f>
        <v>102.9374201787995</v>
      </c>
      <c r="W157" s="71" t="s">
        <v>376</v>
      </c>
    </row>
  </sheetData>
  <sheetProtection selectLockedCells="1" selectUnlockedCells="1"/>
  <mergeCells count="92">
    <mergeCell ref="S154:S155"/>
    <mergeCell ref="W154:W155"/>
    <mergeCell ref="B156:G156"/>
    <mergeCell ref="B152:G152"/>
    <mergeCell ref="A153:A155"/>
    <mergeCell ref="G153:G155"/>
    <mergeCell ref="C154:C155"/>
    <mergeCell ref="K154:K155"/>
    <mergeCell ref="O154:O155"/>
    <mergeCell ref="S148:S149"/>
    <mergeCell ref="W148:W149"/>
    <mergeCell ref="A150:A151"/>
    <mergeCell ref="C150:C151"/>
    <mergeCell ref="W150:W151"/>
    <mergeCell ref="A142:A146"/>
    <mergeCell ref="C143:C146"/>
    <mergeCell ref="K143:K146"/>
    <mergeCell ref="O143:O146"/>
    <mergeCell ref="A147:A149"/>
    <mergeCell ref="C148:C149"/>
    <mergeCell ref="K148:K149"/>
    <mergeCell ref="O148:O149"/>
    <mergeCell ref="A136:A137"/>
    <mergeCell ref="A139:A140"/>
    <mergeCell ref="C139:C140"/>
    <mergeCell ref="W139:W140"/>
    <mergeCell ref="B141:G141"/>
    <mergeCell ref="W129:W130"/>
    <mergeCell ref="A131:A135"/>
    <mergeCell ref="C132:C135"/>
    <mergeCell ref="K132:K135"/>
    <mergeCell ref="O132:O135"/>
    <mergeCell ref="X132:X133"/>
    <mergeCell ref="B127:G127"/>
    <mergeCell ref="A128:A130"/>
    <mergeCell ref="C129:C130"/>
    <mergeCell ref="K129:K130"/>
    <mergeCell ref="O129:O130"/>
    <mergeCell ref="W119:W120"/>
    <mergeCell ref="T121:V121"/>
    <mergeCell ref="W122:W123"/>
    <mergeCell ref="A124:A126"/>
    <mergeCell ref="W125:W126"/>
    <mergeCell ref="A112:A114"/>
    <mergeCell ref="W113:W114"/>
    <mergeCell ref="A115:A117"/>
    <mergeCell ref="W116:W117"/>
    <mergeCell ref="A106:A108"/>
    <mergeCell ref="W107:W108"/>
    <mergeCell ref="A109:A111"/>
    <mergeCell ref="W110:W111"/>
    <mergeCell ref="W94:W95"/>
    <mergeCell ref="W97:W98"/>
    <mergeCell ref="W100:W101"/>
    <mergeCell ref="A103:A105"/>
    <mergeCell ref="T103:V103"/>
    <mergeCell ref="W104:W105"/>
    <mergeCell ref="A80:A101"/>
    <mergeCell ref="W82:W83"/>
    <mergeCell ref="W85:W86"/>
    <mergeCell ref="W88:W89"/>
    <mergeCell ref="W91:W92"/>
    <mergeCell ref="A70:A72"/>
    <mergeCell ref="W71:W72"/>
    <mergeCell ref="A73:A79"/>
    <mergeCell ref="W75:W76"/>
    <mergeCell ref="W78:W79"/>
    <mergeCell ref="A60:A66"/>
    <mergeCell ref="W62:W63"/>
    <mergeCell ref="W65:W66"/>
    <mergeCell ref="A67:A69"/>
    <mergeCell ref="W68:W69"/>
    <mergeCell ref="A54:A56"/>
    <mergeCell ref="W55:W56"/>
    <mergeCell ref="A57:A59"/>
    <mergeCell ref="W58:W59"/>
    <mergeCell ref="T40:V40"/>
    <mergeCell ref="T44:V44"/>
    <mergeCell ref="A46:A49"/>
    <mergeCell ref="T50:V50"/>
    <mergeCell ref="T52:V52"/>
    <mergeCell ref="B53:G53"/>
    <mergeCell ref="A24:A26"/>
    <mergeCell ref="S25:S26"/>
    <mergeCell ref="W25:W26"/>
    <mergeCell ref="A29:A39"/>
    <mergeCell ref="G29:G34"/>
    <mergeCell ref="A15:A17"/>
    <mergeCell ref="W16:W17"/>
    <mergeCell ref="A21:A23"/>
    <mergeCell ref="W22:W23"/>
    <mergeCell ref="A1:W4"/>
  </mergeCells>
  <printOptions/>
  <pageMargins left="0.7875" right="0.43333333333333335" top="0.43333333333333335" bottom="0.3541666666666667" header="0.5118055555555555" footer="0.5118055555555555"/>
  <pageSetup fitToHeight="9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Сахарова Светлана Владимировна</dc:creator>
  <cp:keywords/>
  <dc:description/>
  <cp:lastModifiedBy>Сахарова Светлана Владимировна</cp:lastModifiedBy>
  <dcterms:created xsi:type="dcterms:W3CDTF">2018-06-28T13:54:26Z</dcterms:created>
  <dcterms:modified xsi:type="dcterms:W3CDTF">2018-06-28T13:54:27Z</dcterms:modified>
  <cp:category/>
  <cp:version/>
  <cp:contentType/>
  <cp:contentStatus/>
</cp:coreProperties>
</file>