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1"/>
  </bookViews>
  <sheets>
    <sheet name="2010" sheetId="1" r:id="rId1"/>
    <sheet name="01.03.10" sheetId="2" r:id="rId2"/>
  </sheets>
  <definedNames/>
  <calcPr fullCalcOnLoad="1"/>
</workbook>
</file>

<file path=xl/sharedStrings.xml><?xml version="1.0" encoding="utf-8"?>
<sst xmlns="http://schemas.openxmlformats.org/spreadsheetml/2006/main" count="219" uniqueCount="105">
  <si>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</si>
  <si>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</si>
  <si>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</si>
  <si>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</si>
  <si>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</si>
  <si>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</si>
  <si>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</si>
  <si>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</si>
  <si>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</si>
  <si>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</si>
  <si>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</si>
  <si>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</si>
  <si>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</si>
  <si>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</si>
  <si>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</si>
  <si>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</si>
  <si>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</si>
  <si>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</si>
  <si>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</si>
  <si>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</si>
  <si>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</si>
  <si>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</si>
  <si>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</si>
  <si>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</si>
  <si>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</si>
  <si>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</si>
  <si>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</si>
  <si>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</si>
  <si>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</si>
  <si>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</si>
  <si>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</si>
  <si>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</si>
  <si>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</si>
  <si>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</si>
  <si>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</si>
  <si>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</si>
  <si>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</si>
  <si>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</si>
  <si>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</si>
  <si>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</si>
  <si>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</si>
  <si>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</si>
  <si>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</si>
  <si>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</si>
  <si>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</si>
  <si>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</si>
  <si>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</si>
  <si>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</si>
  <si>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</si>
  <si>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</si>
  <si>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</si>
  <si>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</si>
  <si>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</si>
  <si>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</si>
  <si>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</si>
  <si>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</si>
  <si>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</si>
  <si>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</si>
  <si>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</si>
  <si>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</si>
  <si>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</si>
  <si>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</si>
  <si>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</si>
  <si>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</si>
  <si>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</si>
  <si>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</si>
  <si>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</si>
  <si>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</si>
  <si>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</si>
  <si>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</si>
  <si>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</si>
  <si>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</si>
  <si>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</si>
  <si>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</si>
  <si>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</si>
  <si>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в т.ч. выполненные работы  в 2010 всего</t>
  </si>
  <si>
    <t>Текущий ремонт  с нараст. итогом всего</t>
  </si>
  <si>
    <t>фз-185</t>
  </si>
  <si>
    <r>
      <t>по дому14 корп.1 ул. К.Ликнехта  з</t>
    </r>
    <r>
      <rPr>
        <b/>
        <sz val="10"/>
        <rFont val="Arial Cyr"/>
        <family val="0"/>
      </rPr>
      <t xml:space="preserve">а период с 01. 01.2010 по 31.12.2010г.  </t>
    </r>
  </si>
  <si>
    <t>офисное помещение</t>
  </si>
  <si>
    <t>ремонт коридора 1 этажа</t>
  </si>
  <si>
    <t>услуги ЕРКЦ .</t>
  </si>
  <si>
    <t>электроэнергия</t>
  </si>
  <si>
    <t>договор с ООО "ЖЭУ-15"</t>
  </si>
  <si>
    <t>2012г.</t>
  </si>
  <si>
    <t>остаток средств на 01.01.2012г.</t>
  </si>
  <si>
    <t>выполненные работы в 2012г.</t>
  </si>
  <si>
    <t>Накоплено денежных средств по нежилым помещениям за период за 2012гг.</t>
  </si>
  <si>
    <r>
      <t>по дому14 корп.1 ул. К.Либкнехта  з</t>
    </r>
    <r>
      <rPr>
        <b/>
        <sz val="10"/>
        <rFont val="Arial Cyr"/>
        <family val="0"/>
      </rPr>
      <t>а период с 01. 01.2012 по 31.12.2012г..</t>
    </r>
  </si>
  <si>
    <t>5,46/6,75</t>
  </si>
  <si>
    <t>0,07/0,76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</si>
  <si>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</si>
  <si>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</si>
  <si>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</si>
  <si>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</si>
  <si>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</si>
  <si>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</si>
  <si>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</si>
  <si>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</si>
  <si>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 ООО"УК МЖД М.о"</t>
  </si>
  <si>
    <t>176864+25880</t>
  </si>
  <si>
    <t>2,73/1,61</t>
  </si>
  <si>
    <t>недосборы населения</t>
  </si>
  <si>
    <t>Текущий ремонт .</t>
  </si>
  <si>
    <t>Капитальный ремонт 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</si>
</sst>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21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2" fontId="3" fillId="0" borderId="15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3" fillId="0" borderId="22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 wrapText="1"/>
    </xf>
    <xf numFmtId="166" fontId="3" fillId="0" borderId="2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13" xfId="0" applyFill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34" xfId="0" applyFill="1" applyBorder="1" applyAlignment="1">
      <alignment/>
    </xf>
    <xf numFmtId="166" fontId="0" fillId="0" borderId="1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7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108" t="s">
        <v>78</v>
      </c>
      <c r="B2" s="107"/>
      <c r="C2" s="107"/>
      <c r="D2" s="107"/>
      <c r="E2" s="107"/>
      <c r="F2" s="107"/>
      <c r="G2" s="8"/>
    </row>
    <row r="3" spans="1:7" ht="12.75">
      <c r="A3" s="107" t="s">
        <v>4</v>
      </c>
      <c r="B3" s="107"/>
      <c r="C3" s="107"/>
      <c r="D3" s="107"/>
      <c r="E3" s="107"/>
      <c r="F3" s="107"/>
      <c r="G3" s="8"/>
    </row>
    <row r="4" spans="1:7" ht="13.5" thickBot="1">
      <c r="A4" s="6"/>
      <c r="F4" s="6"/>
      <c r="G4" s="6"/>
    </row>
    <row r="5" spans="1:10" ht="12.75">
      <c r="A5" s="113" t="s">
        <v>0</v>
      </c>
      <c r="B5" s="109" t="s">
        <v>5</v>
      </c>
      <c r="C5" s="109" t="s">
        <v>6</v>
      </c>
      <c r="D5" s="111" t="s">
        <v>7</v>
      </c>
      <c r="E5" s="109" t="s">
        <v>8</v>
      </c>
      <c r="F5" s="109" t="s">
        <v>62</v>
      </c>
      <c r="G5" s="109" t="s">
        <v>9</v>
      </c>
      <c r="H5" s="115" t="s">
        <v>10</v>
      </c>
      <c r="I5" s="115" t="s">
        <v>11</v>
      </c>
      <c r="J5" s="117" t="s">
        <v>12</v>
      </c>
    </row>
    <row r="6" spans="1:10" ht="13.5" thickBot="1">
      <c r="A6" s="114"/>
      <c r="B6" s="110"/>
      <c r="C6" s="110"/>
      <c r="D6" s="112"/>
      <c r="E6" s="110"/>
      <c r="F6" s="110"/>
      <c r="G6" s="110"/>
      <c r="H6" s="116"/>
      <c r="I6" s="116"/>
      <c r="J6" s="118"/>
    </row>
    <row r="7" spans="1:10" ht="15" customHeight="1">
      <c r="A7" s="21"/>
      <c r="B7" s="22" t="s">
        <v>13</v>
      </c>
      <c r="C7" s="22" t="s">
        <v>16</v>
      </c>
      <c r="D7" s="23">
        <f>D8</f>
        <v>3879.63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3">
        <v>3879.63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8">
        <v>1</v>
      </c>
      <c r="B10" s="20" t="s">
        <v>17</v>
      </c>
      <c r="C10" s="20"/>
      <c r="D10" s="20">
        <f>D12+D13+D15+D16+D17+D19+D20+D21+D22+D23+D14+D18</f>
        <v>5.6499999999999995</v>
      </c>
      <c r="E10" s="20">
        <f>E12+E13+E14+E15+E16+E17+E18+E19+E20+E21+E22+E23</f>
        <v>247442.80140000005</v>
      </c>
      <c r="F10" s="20">
        <f>F12+F13+F14+F15+F17+F18+F20+F22+F23+F16+F21+F19</f>
        <v>227647.37728800002</v>
      </c>
      <c r="G10" s="20">
        <f>G12+G13+G14+G15+G16+G17+G18+G19+G20+G21+G22+G23</f>
        <v>247442.80140000005</v>
      </c>
      <c r="H10" s="20">
        <f>H12+H13+H14+H15+H17+H18+H20+H22+H23+H16+H21+H19</f>
        <v>-19795.424112</v>
      </c>
      <c r="I10" s="20">
        <f>E10-F10</f>
        <v>19795.424112000037</v>
      </c>
      <c r="J10" s="49" t="s">
        <v>55</v>
      </c>
    </row>
    <row r="11" spans="1:10" ht="12.75">
      <c r="A11" s="50"/>
      <c r="B11" s="2" t="s">
        <v>18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50" t="s">
        <v>19</v>
      </c>
      <c r="B12" s="2" t="s">
        <v>20</v>
      </c>
      <c r="C12" s="2" t="s">
        <v>21</v>
      </c>
      <c r="D12" s="2">
        <v>0.66</v>
      </c>
      <c r="E12" s="13">
        <f>D12*D8*12</f>
        <v>30726.6696</v>
      </c>
      <c r="F12" s="7">
        <f>E12*92/100</f>
        <v>28268.536032000004</v>
      </c>
      <c r="G12" s="13">
        <f>E12</f>
        <v>30726.6696</v>
      </c>
      <c r="H12" s="7">
        <f>F12-G12</f>
        <v>-2458.1335679999975</v>
      </c>
      <c r="I12" s="7">
        <f>E12-F12</f>
        <v>2458.1335679999975</v>
      </c>
      <c r="J12" s="26" t="s">
        <v>41</v>
      </c>
    </row>
    <row r="13" spans="1:10" ht="12.75">
      <c r="A13" s="50" t="s">
        <v>22</v>
      </c>
      <c r="B13" s="2" t="s">
        <v>23</v>
      </c>
      <c r="C13" s="2" t="s">
        <v>21</v>
      </c>
      <c r="D13" s="2">
        <v>1.07</v>
      </c>
      <c r="E13" s="13">
        <f>D13*D8*12</f>
        <v>49814.4492</v>
      </c>
      <c r="F13" s="7">
        <f aca="true" t="shared" si="0" ref="F13:F23">E13*92/100</f>
        <v>45829.29326400001</v>
      </c>
      <c r="G13" s="13">
        <f>E13</f>
        <v>49814.4492</v>
      </c>
      <c r="H13" s="7">
        <f>F13-G13</f>
        <v>-3985.1559359999956</v>
      </c>
      <c r="I13" s="7">
        <f aca="true" t="shared" si="1" ref="I13:I22">E13-F13</f>
        <v>3985.1559359999956</v>
      </c>
      <c r="J13" s="26" t="s">
        <v>41</v>
      </c>
    </row>
    <row r="14" spans="1:10" ht="25.5">
      <c r="A14" s="50"/>
      <c r="B14" s="31" t="s">
        <v>24</v>
      </c>
      <c r="C14" s="7" t="s">
        <v>21</v>
      </c>
      <c r="D14" s="2">
        <v>0.12</v>
      </c>
      <c r="E14" s="13">
        <f>D14*D8*12</f>
        <v>5586.6672</v>
      </c>
      <c r="F14" s="7">
        <f t="shared" si="0"/>
        <v>5139.733824</v>
      </c>
      <c r="G14" s="13">
        <f>E14</f>
        <v>5586.6672</v>
      </c>
      <c r="H14" s="7">
        <f>F14-G14</f>
        <v>-446.93337599999995</v>
      </c>
      <c r="I14" s="7">
        <f t="shared" si="1"/>
        <v>446.93337599999995</v>
      </c>
      <c r="J14" s="26" t="s">
        <v>41</v>
      </c>
    </row>
    <row r="15" spans="1:10" ht="12.75">
      <c r="A15" s="51" t="s">
        <v>25</v>
      </c>
      <c r="B15" s="2" t="s">
        <v>2</v>
      </c>
      <c r="C15" s="2" t="s">
        <v>21</v>
      </c>
      <c r="D15" s="2">
        <v>1.1</v>
      </c>
      <c r="E15" s="13">
        <f>D15*D8*12</f>
        <v>51211.11600000001</v>
      </c>
      <c r="F15" s="7">
        <f t="shared" si="0"/>
        <v>47114.22672000001</v>
      </c>
      <c r="G15" s="13">
        <f>E15</f>
        <v>51211.11600000001</v>
      </c>
      <c r="H15" s="7">
        <f>F15-G15</f>
        <v>-4096.889279999996</v>
      </c>
      <c r="I15" s="7">
        <f t="shared" si="1"/>
        <v>4096.889279999996</v>
      </c>
      <c r="J15" s="26" t="s">
        <v>41</v>
      </c>
    </row>
    <row r="16" spans="1:10" ht="25.5">
      <c r="A16" s="52" t="s">
        <v>26</v>
      </c>
      <c r="B16" s="2" t="s">
        <v>27</v>
      </c>
      <c r="C16" s="2" t="s">
        <v>21</v>
      </c>
      <c r="D16" s="2">
        <v>0.39</v>
      </c>
      <c r="E16" s="13">
        <f>D16*D8*12</f>
        <v>18156.668400000002</v>
      </c>
      <c r="F16" s="7">
        <f t="shared" si="0"/>
        <v>16704.134928</v>
      </c>
      <c r="G16" s="13">
        <f>E16</f>
        <v>18156.668400000002</v>
      </c>
      <c r="H16" s="7">
        <f>F16-G16</f>
        <v>-1452.5334720000028</v>
      </c>
      <c r="I16" s="7">
        <f t="shared" si="1"/>
        <v>1452.5334720000028</v>
      </c>
      <c r="J16" s="53" t="s">
        <v>42</v>
      </c>
    </row>
    <row r="17" spans="1:10" ht="25.5">
      <c r="A17" s="52" t="s">
        <v>28</v>
      </c>
      <c r="B17" s="31" t="s">
        <v>29</v>
      </c>
      <c r="C17" s="2" t="s">
        <v>21</v>
      </c>
      <c r="D17" s="2">
        <v>0.78</v>
      </c>
      <c r="E17" s="13">
        <f>D17*D8*12</f>
        <v>36313.336800000005</v>
      </c>
      <c r="F17" s="7">
        <f t="shared" si="0"/>
        <v>33408.269856</v>
      </c>
      <c r="G17" s="13">
        <f aca="true" t="shared" si="2" ref="G17:G23">E17</f>
        <v>36313.336800000005</v>
      </c>
      <c r="H17" s="7">
        <f aca="true" t="shared" si="3" ref="H17:H23">F17-G17</f>
        <v>-2905.0669440000056</v>
      </c>
      <c r="I17" s="7">
        <f t="shared" si="1"/>
        <v>2905.0669440000056</v>
      </c>
      <c r="J17" s="26"/>
    </row>
    <row r="18" spans="1:10" ht="25.5">
      <c r="A18" s="52" t="s">
        <v>30</v>
      </c>
      <c r="B18" s="2" t="s">
        <v>65</v>
      </c>
      <c r="C18" s="2" t="s">
        <v>21</v>
      </c>
      <c r="D18" s="1">
        <v>0.22</v>
      </c>
      <c r="E18" s="13">
        <f>D18*D8*2</f>
        <v>1707.0372</v>
      </c>
      <c r="F18" s="7">
        <f t="shared" si="0"/>
        <v>1570.474224</v>
      </c>
      <c r="G18" s="13">
        <f t="shared" si="2"/>
        <v>1707.0372</v>
      </c>
      <c r="H18" s="7">
        <f t="shared" si="3"/>
        <v>-136.56297599999994</v>
      </c>
      <c r="I18" s="7">
        <f t="shared" si="1"/>
        <v>136.56297599999994</v>
      </c>
      <c r="J18" s="53" t="s">
        <v>43</v>
      </c>
    </row>
    <row r="19" spans="1:10" ht="25.5">
      <c r="A19" s="52"/>
      <c r="B19" s="2" t="s">
        <v>66</v>
      </c>
      <c r="C19" s="2" t="s">
        <v>21</v>
      </c>
      <c r="D19" s="1">
        <v>0.91</v>
      </c>
      <c r="E19" s="13">
        <f>D19*D8*10</f>
        <v>35304.633</v>
      </c>
      <c r="F19" s="7">
        <f t="shared" si="0"/>
        <v>32480.26236</v>
      </c>
      <c r="G19" s="13">
        <f t="shared" si="2"/>
        <v>35304.633</v>
      </c>
      <c r="H19" s="7">
        <f t="shared" si="3"/>
        <v>-2824.370640000001</v>
      </c>
      <c r="I19" s="7">
        <f t="shared" si="1"/>
        <v>2824.370640000001</v>
      </c>
      <c r="J19" s="53" t="s">
        <v>43</v>
      </c>
    </row>
    <row r="20" spans="1:10" ht="25.5">
      <c r="A20" s="52" t="s">
        <v>31</v>
      </c>
      <c r="B20" s="32" t="s">
        <v>32</v>
      </c>
      <c r="C20" s="2" t="s">
        <v>21</v>
      </c>
      <c r="D20" s="2">
        <v>0.25</v>
      </c>
      <c r="E20" s="13">
        <f>D20*D8*12</f>
        <v>11638.89</v>
      </c>
      <c r="F20" s="7">
        <f t="shared" si="0"/>
        <v>10707.778799999998</v>
      </c>
      <c r="G20" s="13">
        <f t="shared" si="2"/>
        <v>11638.89</v>
      </c>
      <c r="H20" s="7">
        <f t="shared" si="3"/>
        <v>-931.1112000000012</v>
      </c>
      <c r="I20" s="7">
        <f t="shared" si="1"/>
        <v>931.1112000000012</v>
      </c>
      <c r="J20" s="53" t="s">
        <v>44</v>
      </c>
    </row>
    <row r="21" spans="1:10" ht="25.5">
      <c r="A21" s="52" t="s">
        <v>33</v>
      </c>
      <c r="B21" s="31" t="s">
        <v>34</v>
      </c>
      <c r="C21" s="2" t="s">
        <v>21</v>
      </c>
      <c r="D21" s="2">
        <v>0.06</v>
      </c>
      <c r="E21" s="13">
        <f>D21*D8*12</f>
        <v>2793.3336</v>
      </c>
      <c r="F21" s="7">
        <f t="shared" si="0"/>
        <v>2569.866912</v>
      </c>
      <c r="G21" s="13">
        <f t="shared" si="2"/>
        <v>2793.3336</v>
      </c>
      <c r="H21" s="7">
        <f t="shared" si="3"/>
        <v>-223.46668799999998</v>
      </c>
      <c r="I21" s="7">
        <f t="shared" si="1"/>
        <v>223.46668799999998</v>
      </c>
      <c r="J21" s="53" t="s">
        <v>45</v>
      </c>
    </row>
    <row r="22" spans="1:10" ht="25.5">
      <c r="A22" s="54" t="s">
        <v>35</v>
      </c>
      <c r="B22" s="2" t="s">
        <v>36</v>
      </c>
      <c r="C22" s="2" t="s">
        <v>21</v>
      </c>
      <c r="D22" s="2">
        <v>0.07</v>
      </c>
      <c r="E22" s="13">
        <f>D22*D8*12</f>
        <v>3258.8892000000005</v>
      </c>
      <c r="F22" s="7">
        <f t="shared" si="0"/>
        <v>2998.1780640000006</v>
      </c>
      <c r="G22" s="13">
        <f t="shared" si="2"/>
        <v>3258.8892000000005</v>
      </c>
      <c r="H22" s="7">
        <f t="shared" si="3"/>
        <v>-260.7111359999999</v>
      </c>
      <c r="I22" s="7">
        <f t="shared" si="1"/>
        <v>260.7111359999999</v>
      </c>
      <c r="J22" s="53" t="s">
        <v>46</v>
      </c>
    </row>
    <row r="23" spans="1:10" ht="13.5" thickBot="1">
      <c r="A23" s="55" t="s">
        <v>49</v>
      </c>
      <c r="B23" s="5" t="s">
        <v>37</v>
      </c>
      <c r="C23" s="5" t="s">
        <v>21</v>
      </c>
      <c r="D23" s="5">
        <v>0.02</v>
      </c>
      <c r="E23" s="28">
        <f>D23*D8*12</f>
        <v>931.1112</v>
      </c>
      <c r="F23" s="56">
        <f t="shared" si="0"/>
        <v>856.622304</v>
      </c>
      <c r="G23" s="28">
        <f t="shared" si="2"/>
        <v>931.1112</v>
      </c>
      <c r="H23" s="56">
        <f t="shared" si="3"/>
        <v>-74.48889600000007</v>
      </c>
      <c r="I23" s="56">
        <f>E23-F23</f>
        <v>74.48889600000007</v>
      </c>
      <c r="J23" s="29" t="s">
        <v>47</v>
      </c>
    </row>
    <row r="24" spans="1:10" ht="13.5" thickBot="1">
      <c r="A24" s="79"/>
      <c r="B24" s="57"/>
      <c r="C24" s="57"/>
      <c r="D24" s="57"/>
      <c r="E24" s="58"/>
      <c r="F24" s="59"/>
      <c r="G24" s="58"/>
      <c r="H24" s="59"/>
      <c r="I24" s="59"/>
      <c r="J24" s="80"/>
    </row>
    <row r="25" spans="1:10" ht="26.25" thickBot="1">
      <c r="A25" s="81">
        <v>2</v>
      </c>
      <c r="B25" s="62" t="s">
        <v>38</v>
      </c>
      <c r="C25" s="63" t="s">
        <v>21</v>
      </c>
      <c r="D25" s="63">
        <v>1.57</v>
      </c>
      <c r="E25" s="64">
        <f>D25*D8*12</f>
        <v>73092.2292</v>
      </c>
      <c r="F25" s="65">
        <f>E25*92/100</f>
        <v>67244.85086400001</v>
      </c>
      <c r="G25" s="64">
        <f>E25</f>
        <v>73092.2292</v>
      </c>
      <c r="H25" s="65">
        <f>F25-G25</f>
        <v>-5847.378335999994</v>
      </c>
      <c r="I25" s="65">
        <f>E25-F25</f>
        <v>5847.378335999994</v>
      </c>
      <c r="J25" s="66" t="s">
        <v>48</v>
      </c>
    </row>
    <row r="26" spans="1:10" ht="12.75">
      <c r="A26" s="52"/>
      <c r="B26" s="60"/>
      <c r="C26" s="46"/>
      <c r="D26" s="46"/>
      <c r="E26" s="61"/>
      <c r="F26" s="20"/>
      <c r="G26" s="61"/>
      <c r="H26" s="20"/>
      <c r="I26" s="20"/>
      <c r="J26" s="82"/>
    </row>
    <row r="27" spans="1:10" ht="25.5">
      <c r="A27" s="52">
        <v>3</v>
      </c>
      <c r="B27" s="44" t="s">
        <v>76</v>
      </c>
      <c r="C27" s="2" t="s">
        <v>21</v>
      </c>
      <c r="D27" s="2"/>
      <c r="E27" s="33">
        <f>E28+E29+E30</f>
        <v>110802.2328</v>
      </c>
      <c r="F27" s="10">
        <f>F28+F30</f>
        <v>-305345.60582399997</v>
      </c>
      <c r="G27" s="33">
        <f>G32</f>
        <v>25642.80244800003</v>
      </c>
      <c r="H27" s="33">
        <f>F27-G27</f>
        <v>-330988.40827200003</v>
      </c>
      <c r="I27" s="33">
        <f>F28-E27</f>
        <v>-8864.178623999993</v>
      </c>
      <c r="J27" s="26"/>
    </row>
    <row r="28" spans="1:10" ht="12.75">
      <c r="A28" s="52"/>
      <c r="B28" s="45">
        <v>2010</v>
      </c>
      <c r="C28" s="2" t="s">
        <v>21</v>
      </c>
      <c r="D28" s="2">
        <v>2.38</v>
      </c>
      <c r="E28" s="13">
        <f>D28*12*D8</f>
        <v>110802.2328</v>
      </c>
      <c r="F28" s="7">
        <f>E28*92/100</f>
        <v>101938.054176</v>
      </c>
      <c r="G28" s="2"/>
      <c r="H28" s="2"/>
      <c r="I28" s="2"/>
      <c r="J28" s="26" t="s">
        <v>63</v>
      </c>
    </row>
    <row r="29" spans="1:10" ht="12.75">
      <c r="A29" s="52"/>
      <c r="B29" s="2"/>
      <c r="C29" s="2"/>
      <c r="D29" s="2"/>
      <c r="E29" s="13"/>
      <c r="F29" s="7"/>
      <c r="G29" s="2"/>
      <c r="H29" s="2"/>
      <c r="I29" s="2"/>
      <c r="J29" s="26" t="s">
        <v>63</v>
      </c>
    </row>
    <row r="30" spans="1:10" ht="12.75">
      <c r="A30" s="52"/>
      <c r="B30" s="31" t="s">
        <v>67</v>
      </c>
      <c r="C30" s="2" t="s">
        <v>21</v>
      </c>
      <c r="D30" s="2"/>
      <c r="E30" s="13"/>
      <c r="F30" s="7">
        <v>-407283.66</v>
      </c>
      <c r="G30" s="2"/>
      <c r="H30" s="2"/>
      <c r="I30" s="2"/>
      <c r="J30" s="26"/>
    </row>
    <row r="31" spans="1:10" ht="12.75">
      <c r="A31" s="51"/>
      <c r="B31" s="2" t="s">
        <v>73</v>
      </c>
      <c r="C31" s="2"/>
      <c r="D31" s="2"/>
      <c r="E31" s="13"/>
      <c r="F31" s="7"/>
      <c r="G31" s="13"/>
      <c r="H31" s="2"/>
      <c r="I31" s="2"/>
      <c r="J31" s="26"/>
    </row>
    <row r="32" spans="1:10" ht="12.75">
      <c r="A32" s="83"/>
      <c r="B32" s="2" t="s">
        <v>64</v>
      </c>
      <c r="C32" s="7"/>
      <c r="D32" s="2"/>
      <c r="E32" s="13"/>
      <c r="F32" s="7"/>
      <c r="G32" s="13">
        <f>I25+I10</f>
        <v>25642.80244800003</v>
      </c>
      <c r="H32" s="2"/>
      <c r="I32" s="2"/>
      <c r="J32" s="26"/>
    </row>
    <row r="33" spans="1:10" ht="13.5" thickBot="1">
      <c r="A33" s="83"/>
      <c r="B33" s="67" t="s">
        <v>40</v>
      </c>
      <c r="C33" s="68"/>
      <c r="D33" s="67"/>
      <c r="E33" s="69"/>
      <c r="F33" s="68"/>
      <c r="G33" s="69"/>
      <c r="H33" s="67"/>
      <c r="I33" s="67"/>
      <c r="J33" s="26"/>
    </row>
    <row r="34" spans="1:10" ht="25.5">
      <c r="A34" s="84">
        <v>4</v>
      </c>
      <c r="B34" s="70" t="s">
        <v>74</v>
      </c>
      <c r="C34" s="22" t="s">
        <v>21</v>
      </c>
      <c r="D34" s="22">
        <v>1.5</v>
      </c>
      <c r="E34" s="71">
        <v>326058.19</v>
      </c>
      <c r="F34" s="72">
        <v>321268.42</v>
      </c>
      <c r="G34" s="73">
        <v>275145.96</v>
      </c>
      <c r="H34" s="72">
        <f>F34-G34</f>
        <v>46122.45999999996</v>
      </c>
      <c r="I34" s="74">
        <v>4789.77</v>
      </c>
      <c r="J34" s="85"/>
    </row>
    <row r="35" spans="1:10" ht="12.75">
      <c r="A35" s="84"/>
      <c r="B35" s="75" t="s">
        <v>75</v>
      </c>
      <c r="C35" s="2"/>
      <c r="D35" s="2"/>
      <c r="E35" s="33"/>
      <c r="F35" s="10">
        <v>133397.41</v>
      </c>
      <c r="G35" s="10">
        <f>G37+G38+G39</f>
        <v>203502.44</v>
      </c>
      <c r="H35" s="4"/>
      <c r="I35" s="76"/>
      <c r="J35" s="85"/>
    </row>
    <row r="36" spans="1:10" ht="12.75">
      <c r="A36" s="84"/>
      <c r="B36" s="75" t="s">
        <v>18</v>
      </c>
      <c r="C36" s="2"/>
      <c r="D36" s="2"/>
      <c r="E36" s="33"/>
      <c r="F36" s="10"/>
      <c r="G36" s="4"/>
      <c r="H36" s="4"/>
      <c r="I36" s="76"/>
      <c r="J36" s="85"/>
    </row>
    <row r="37" spans="1:10" ht="12.75">
      <c r="A37" s="84"/>
      <c r="B37" s="77" t="s">
        <v>77</v>
      </c>
      <c r="C37" s="2"/>
      <c r="D37" s="2"/>
      <c r="E37" s="33"/>
      <c r="F37" s="10"/>
      <c r="G37" s="10">
        <v>141361.2</v>
      </c>
      <c r="H37" s="4"/>
      <c r="I37" s="76"/>
      <c r="J37" s="86"/>
    </row>
    <row r="38" spans="1:10" ht="12.75">
      <c r="A38" s="84"/>
      <c r="B38" s="77" t="s">
        <v>77</v>
      </c>
      <c r="C38" s="7"/>
      <c r="D38" s="2"/>
      <c r="E38" s="13"/>
      <c r="F38" s="7"/>
      <c r="G38" s="33">
        <v>8695.24</v>
      </c>
      <c r="H38" s="2"/>
      <c r="I38" s="26"/>
      <c r="J38" s="86"/>
    </row>
    <row r="39" spans="1:10" ht="13.5" thickBot="1">
      <c r="A39" s="84"/>
      <c r="B39" s="78" t="s">
        <v>80</v>
      </c>
      <c r="C39" s="56"/>
      <c r="D39" s="5"/>
      <c r="E39" s="28"/>
      <c r="F39" s="56"/>
      <c r="G39" s="5">
        <v>53446</v>
      </c>
      <c r="H39" s="5"/>
      <c r="I39" s="29"/>
      <c r="J39" s="86"/>
    </row>
    <row r="40" spans="1:10" ht="12.75">
      <c r="A40" s="83">
        <v>5</v>
      </c>
      <c r="B40" s="60" t="s">
        <v>39</v>
      </c>
      <c r="C40" s="46"/>
      <c r="D40" s="46"/>
      <c r="E40" s="47">
        <f>E41+E42+E43+E44</f>
        <v>1104930</v>
      </c>
      <c r="F40" s="47">
        <f>F41+F42+F43+F44</f>
        <v>1050660</v>
      </c>
      <c r="G40" s="47">
        <f>G41+G42+G43+G44</f>
        <v>1050660</v>
      </c>
      <c r="H40" s="47">
        <f>H41+H42+H43+H44</f>
        <v>-54270</v>
      </c>
      <c r="I40" s="47">
        <f>I41+I42+I43+I44</f>
        <v>-54270</v>
      </c>
      <c r="J40" s="26"/>
    </row>
    <row r="41" spans="1:10" ht="12.75">
      <c r="A41" s="83"/>
      <c r="B41" s="2" t="s">
        <v>69</v>
      </c>
      <c r="C41" s="7" t="s">
        <v>21</v>
      </c>
      <c r="D41" s="13"/>
      <c r="E41" s="13">
        <v>345920</v>
      </c>
      <c r="F41" s="13">
        <v>333540</v>
      </c>
      <c r="G41" s="13">
        <f>F41</f>
        <v>333540</v>
      </c>
      <c r="H41" s="13">
        <f>F41-E41</f>
        <v>-12380</v>
      </c>
      <c r="I41" s="13">
        <f>F41-E41</f>
        <v>-12380</v>
      </c>
      <c r="J41" s="26"/>
    </row>
    <row r="42" spans="1:10" ht="12.75">
      <c r="A42" s="54"/>
      <c r="B42" s="31" t="s">
        <v>70</v>
      </c>
      <c r="C42" s="2" t="s">
        <v>21</v>
      </c>
      <c r="D42" s="2"/>
      <c r="E42" s="13">
        <v>574720</v>
      </c>
      <c r="F42" s="13">
        <v>539400</v>
      </c>
      <c r="G42" s="13">
        <f>F42</f>
        <v>539400</v>
      </c>
      <c r="H42" s="13">
        <f>F42-E42</f>
        <v>-35320</v>
      </c>
      <c r="I42" s="13">
        <f>F42-E42</f>
        <v>-35320</v>
      </c>
      <c r="J42" s="26"/>
    </row>
    <row r="43" spans="1:10" ht="12.75">
      <c r="A43" s="83"/>
      <c r="B43" s="31" t="s">
        <v>71</v>
      </c>
      <c r="C43" s="2" t="s">
        <v>21</v>
      </c>
      <c r="D43" s="2"/>
      <c r="E43" s="13">
        <v>75540</v>
      </c>
      <c r="F43" s="13">
        <v>78200</v>
      </c>
      <c r="G43" s="13">
        <f>F43</f>
        <v>78200</v>
      </c>
      <c r="H43" s="13">
        <f>F43-E43</f>
        <v>2660</v>
      </c>
      <c r="I43" s="13">
        <f>F43-E43</f>
        <v>2660</v>
      </c>
      <c r="J43" s="26"/>
    </row>
    <row r="44" spans="1:10" ht="13.5" thickBot="1">
      <c r="A44" s="87"/>
      <c r="B44" s="88" t="s">
        <v>72</v>
      </c>
      <c r="C44" s="89" t="s">
        <v>21</v>
      </c>
      <c r="D44" s="89"/>
      <c r="E44" s="28">
        <v>108750</v>
      </c>
      <c r="F44" s="28">
        <v>99520</v>
      </c>
      <c r="G44" s="28">
        <f>F44</f>
        <v>99520</v>
      </c>
      <c r="H44" s="28">
        <f>F44-E44</f>
        <v>-9230</v>
      </c>
      <c r="I44" s="28">
        <f>F44-E44</f>
        <v>-9230</v>
      </c>
      <c r="J44" s="29"/>
    </row>
    <row r="45" spans="1:4" s="3" customFormat="1" ht="11.25" customHeight="1">
      <c r="A45" s="16"/>
      <c r="B45" s="43"/>
      <c r="C45" s="16"/>
      <c r="D45" s="16"/>
    </row>
    <row r="46" spans="1:7" ht="12.75">
      <c r="A46" s="14"/>
      <c r="B46" s="16" t="s">
        <v>68</v>
      </c>
      <c r="C46" s="3"/>
      <c r="D46" s="3"/>
      <c r="E46" s="3"/>
      <c r="F46" s="3"/>
      <c r="G46" s="3"/>
    </row>
    <row r="47" spans="1:8" ht="25.5">
      <c r="A47" s="14"/>
      <c r="B47" s="10"/>
      <c r="C47" s="36" t="s">
        <v>50</v>
      </c>
      <c r="D47" s="38" t="s">
        <v>1</v>
      </c>
      <c r="E47" s="38" t="s">
        <v>51</v>
      </c>
      <c r="F47" s="38" t="s">
        <v>54</v>
      </c>
      <c r="G47" s="10" t="s">
        <v>52</v>
      </c>
      <c r="H47" s="39" t="s">
        <v>56</v>
      </c>
    </row>
    <row r="48" spans="1:8" ht="12.75">
      <c r="A48" s="14"/>
      <c r="B48" s="10" t="s">
        <v>53</v>
      </c>
      <c r="C48" s="36">
        <f>C49</f>
        <v>101.7</v>
      </c>
      <c r="D48" s="38">
        <f>D49+D50</f>
        <v>1018.52</v>
      </c>
      <c r="E48" s="38">
        <f>E49+E50</f>
        <v>1154.31</v>
      </c>
      <c r="F48" s="38">
        <f>F49+F50</f>
        <v>577.16</v>
      </c>
      <c r="G48" s="38">
        <f>G49+G50</f>
        <v>727.51</v>
      </c>
      <c r="H48" s="10">
        <f>D48+E48+F48+G48</f>
        <v>3477.5</v>
      </c>
    </row>
    <row r="49" spans="1:8" ht="12.75">
      <c r="A49" s="14"/>
      <c r="B49" s="35" t="s">
        <v>79</v>
      </c>
      <c r="C49" s="40">
        <f>48.5+53.2</f>
        <v>101.7</v>
      </c>
      <c r="D49" s="34">
        <f>485.01+533.51</f>
        <v>1018.52</v>
      </c>
      <c r="E49" s="34">
        <v>1154.31</v>
      </c>
      <c r="F49" s="34">
        <v>577.16</v>
      </c>
      <c r="G49" s="34">
        <v>727.51</v>
      </c>
      <c r="H49" s="10">
        <f>D49+E49+F49+G49</f>
        <v>3477.5</v>
      </c>
    </row>
    <row r="50" spans="1:8" ht="12.75">
      <c r="A50" s="15"/>
      <c r="B50" s="30"/>
      <c r="C50" s="37"/>
      <c r="D50" s="34"/>
      <c r="E50" s="34"/>
      <c r="F50" s="34"/>
      <c r="G50" s="34"/>
      <c r="H50" s="10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16"/>
      <c r="B52" s="42"/>
      <c r="C52" s="41"/>
      <c r="D52" s="41"/>
      <c r="E52" s="42" t="s">
        <v>61</v>
      </c>
      <c r="F52" s="3"/>
      <c r="G52" s="3"/>
    </row>
    <row r="53" spans="1:7" ht="12.75">
      <c r="A53" s="15"/>
      <c r="B53" s="14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6"/>
      <c r="B55" s="14"/>
      <c r="C55" s="12"/>
      <c r="D55" s="3"/>
      <c r="E55" s="3"/>
      <c r="F55" s="14" t="s">
        <v>57</v>
      </c>
      <c r="G55" s="12"/>
      <c r="H55" s="3"/>
    </row>
    <row r="56" spans="1:7" ht="12.75">
      <c r="A56" s="16"/>
      <c r="B56" s="15" t="s">
        <v>58</v>
      </c>
      <c r="C56" s="12"/>
      <c r="D56" s="3"/>
      <c r="E56" s="3"/>
      <c r="F56" s="3"/>
      <c r="G56" s="3"/>
    </row>
    <row r="57" spans="1:7" ht="12.75">
      <c r="A57" s="18"/>
      <c r="B57" s="90" t="s">
        <v>59</v>
      </c>
      <c r="C57" s="12"/>
      <c r="D57" s="3"/>
      <c r="E57" s="3"/>
      <c r="F57" s="3"/>
      <c r="G57" s="3"/>
    </row>
    <row r="58" spans="1:7" ht="12.75">
      <c r="A58" s="19"/>
      <c r="B58" s="90" t="s">
        <v>60</v>
      </c>
      <c r="C58" s="3"/>
      <c r="D58" s="3"/>
      <c r="E58" s="3"/>
      <c r="F58" s="3"/>
      <c r="G58" s="3"/>
    </row>
    <row r="59" spans="1:7" ht="12.75">
      <c r="A59" s="19"/>
      <c r="B59" s="11"/>
      <c r="C59" s="3"/>
      <c r="D59" s="3"/>
      <c r="E59" s="3"/>
      <c r="F59" s="3"/>
      <c r="G59" s="17"/>
    </row>
    <row r="60" spans="1:7" ht="18" customHeight="1">
      <c r="A60" s="3"/>
      <c r="B60" s="14"/>
      <c r="C60" s="3"/>
      <c r="D60" s="3"/>
      <c r="E60" s="3"/>
      <c r="F60" s="3"/>
      <c r="G60" s="3"/>
    </row>
    <row r="61" ht="12.75">
      <c r="B61" s="6"/>
    </row>
    <row r="62" ht="12.75">
      <c r="B62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2">
      <selection activeCell="B49" sqref="B49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108" t="s">
        <v>88</v>
      </c>
      <c r="B2" s="107"/>
      <c r="C2" s="107"/>
      <c r="D2" s="107"/>
      <c r="E2" s="107"/>
      <c r="F2" s="107"/>
      <c r="G2" s="8"/>
    </row>
    <row r="3" spans="1:7" ht="12.75">
      <c r="A3" s="107" t="s">
        <v>4</v>
      </c>
      <c r="B3" s="107"/>
      <c r="C3" s="107"/>
      <c r="D3" s="107"/>
      <c r="E3" s="107"/>
      <c r="F3" s="107"/>
      <c r="G3" s="8"/>
    </row>
    <row r="4" spans="1:7" ht="13.5" thickBot="1">
      <c r="A4" s="6"/>
      <c r="F4" s="6"/>
      <c r="G4" s="6"/>
    </row>
    <row r="5" spans="1:10" ht="12.75">
      <c r="A5" s="113" t="s">
        <v>0</v>
      </c>
      <c r="B5" s="109" t="s">
        <v>5</v>
      </c>
      <c r="C5" s="109" t="s">
        <v>6</v>
      </c>
      <c r="D5" s="111" t="s">
        <v>7</v>
      </c>
      <c r="E5" s="109" t="s">
        <v>8</v>
      </c>
      <c r="F5" s="109" t="s">
        <v>62</v>
      </c>
      <c r="G5" s="109" t="s">
        <v>9</v>
      </c>
      <c r="H5" s="115" t="s">
        <v>10</v>
      </c>
      <c r="I5" s="115" t="s">
        <v>11</v>
      </c>
      <c r="J5" s="117" t="s">
        <v>12</v>
      </c>
    </row>
    <row r="6" spans="1:10" ht="13.5" thickBot="1">
      <c r="A6" s="114"/>
      <c r="B6" s="110"/>
      <c r="C6" s="110"/>
      <c r="D6" s="112"/>
      <c r="E6" s="110"/>
      <c r="F6" s="110"/>
      <c r="G6" s="110"/>
      <c r="H6" s="116"/>
      <c r="I6" s="116"/>
      <c r="J6" s="118"/>
    </row>
    <row r="7" spans="1:10" ht="15" customHeight="1">
      <c r="A7" s="21"/>
      <c r="B7" s="22" t="s">
        <v>13</v>
      </c>
      <c r="C7" s="22" t="s">
        <v>16</v>
      </c>
      <c r="D7" s="23">
        <f>D8+D9</f>
        <v>4343.93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3">
        <v>3879.63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>
        <v>464.3</v>
      </c>
      <c r="E9" s="5"/>
      <c r="F9" s="5"/>
      <c r="G9" s="5"/>
      <c r="H9" s="5"/>
      <c r="I9" s="5"/>
      <c r="J9" s="29"/>
    </row>
    <row r="10" spans="1:10" ht="25.5">
      <c r="A10" s="48">
        <v>1</v>
      </c>
      <c r="B10" s="20" t="s">
        <v>17</v>
      </c>
      <c r="C10" s="20"/>
      <c r="D10" s="20" t="s">
        <v>89</v>
      </c>
      <c r="E10" s="20">
        <v>277190</v>
      </c>
      <c r="F10" s="20">
        <v>272840</v>
      </c>
      <c r="G10" s="20">
        <v>277190</v>
      </c>
      <c r="H10" s="20">
        <v>-4350</v>
      </c>
      <c r="I10" s="20">
        <v>4350</v>
      </c>
      <c r="J10" s="49" t="s">
        <v>83</v>
      </c>
    </row>
    <row r="11" spans="1:10" ht="12.75">
      <c r="A11" s="50"/>
      <c r="B11" s="2" t="s">
        <v>18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50" t="s">
        <v>19</v>
      </c>
      <c r="B12" s="2" t="s">
        <v>20</v>
      </c>
      <c r="C12" s="2" t="s">
        <v>21</v>
      </c>
      <c r="D12" s="2" t="s">
        <v>90</v>
      </c>
      <c r="E12" s="13">
        <v>33460</v>
      </c>
      <c r="F12" s="7">
        <v>33020</v>
      </c>
      <c r="G12" s="13">
        <f aca="true" t="shared" si="0" ref="G12:G21">E12</f>
        <v>33460</v>
      </c>
      <c r="H12" s="7">
        <f aca="true" t="shared" si="1" ref="H12:H21">F12-G12</f>
        <v>-440</v>
      </c>
      <c r="I12" s="7">
        <f aca="true" t="shared" si="2" ref="I12:I21">E12-F12</f>
        <v>440</v>
      </c>
      <c r="J12" s="26" t="s">
        <v>41</v>
      </c>
    </row>
    <row r="13" spans="1:10" ht="12.75">
      <c r="A13" s="50" t="s">
        <v>22</v>
      </c>
      <c r="B13" s="2" t="s">
        <v>23</v>
      </c>
      <c r="C13" s="2" t="s">
        <v>21</v>
      </c>
      <c r="D13" s="2" t="s">
        <v>91</v>
      </c>
      <c r="E13" s="13">
        <v>62370</v>
      </c>
      <c r="F13" s="7">
        <v>61530</v>
      </c>
      <c r="G13" s="13">
        <f t="shared" si="0"/>
        <v>62370</v>
      </c>
      <c r="H13" s="7">
        <f t="shared" si="1"/>
        <v>-840</v>
      </c>
      <c r="I13" s="7">
        <f t="shared" si="2"/>
        <v>840</v>
      </c>
      <c r="J13" s="26" t="s">
        <v>41</v>
      </c>
    </row>
    <row r="14" spans="1:10" ht="12.75">
      <c r="A14" s="51" t="s">
        <v>25</v>
      </c>
      <c r="B14" s="2" t="s">
        <v>2</v>
      </c>
      <c r="C14" s="2" t="s">
        <v>21</v>
      </c>
      <c r="D14" s="2" t="s">
        <v>92</v>
      </c>
      <c r="E14" s="13">
        <v>64160</v>
      </c>
      <c r="F14" s="7">
        <v>63070</v>
      </c>
      <c r="G14" s="13">
        <f t="shared" si="0"/>
        <v>64160</v>
      </c>
      <c r="H14" s="7">
        <f t="shared" si="1"/>
        <v>-1090</v>
      </c>
      <c r="I14" s="7">
        <f t="shared" si="2"/>
        <v>1090</v>
      </c>
      <c r="J14" s="26" t="s">
        <v>41</v>
      </c>
    </row>
    <row r="15" spans="1:10" ht="12.75">
      <c r="A15" s="52" t="s">
        <v>26</v>
      </c>
      <c r="B15" s="2" t="s">
        <v>27</v>
      </c>
      <c r="C15" s="2" t="s">
        <v>21</v>
      </c>
      <c r="D15" s="2">
        <v>0</v>
      </c>
      <c r="E15" s="13">
        <f>D15*8*D8</f>
        <v>0</v>
      </c>
      <c r="F15" s="7">
        <f>E15*93.2/100</f>
        <v>0</v>
      </c>
      <c r="G15" s="13">
        <f t="shared" si="0"/>
        <v>0</v>
      </c>
      <c r="H15" s="7">
        <f t="shared" si="1"/>
        <v>0</v>
      </c>
      <c r="I15" s="7">
        <f t="shared" si="2"/>
        <v>0</v>
      </c>
      <c r="J15" s="53"/>
    </row>
    <row r="16" spans="1:10" ht="25.5">
      <c r="A16" s="52" t="s">
        <v>28</v>
      </c>
      <c r="B16" s="31" t="s">
        <v>29</v>
      </c>
      <c r="C16" s="2" t="s">
        <v>21</v>
      </c>
      <c r="D16" s="2" t="s">
        <v>93</v>
      </c>
      <c r="E16" s="13">
        <v>47670</v>
      </c>
      <c r="F16" s="7">
        <v>46740</v>
      </c>
      <c r="G16" s="13">
        <f t="shared" si="0"/>
        <v>47670</v>
      </c>
      <c r="H16" s="7">
        <f t="shared" si="1"/>
        <v>-930</v>
      </c>
      <c r="I16" s="7">
        <f t="shared" si="2"/>
        <v>930</v>
      </c>
      <c r="J16" s="26" t="s">
        <v>99</v>
      </c>
    </row>
    <row r="17" spans="1:10" ht="25.5">
      <c r="A17" s="52" t="s">
        <v>30</v>
      </c>
      <c r="B17" s="2" t="s">
        <v>81</v>
      </c>
      <c r="C17" s="2" t="s">
        <v>21</v>
      </c>
      <c r="D17" s="1" t="s">
        <v>94</v>
      </c>
      <c r="E17" s="13">
        <v>46080</v>
      </c>
      <c r="F17" s="7">
        <v>45380</v>
      </c>
      <c r="G17" s="13">
        <f t="shared" si="0"/>
        <v>46080</v>
      </c>
      <c r="H17" s="7">
        <f t="shared" si="1"/>
        <v>-700</v>
      </c>
      <c r="I17" s="7">
        <f t="shared" si="2"/>
        <v>700</v>
      </c>
      <c r="J17" s="53" t="s">
        <v>43</v>
      </c>
    </row>
    <row r="18" spans="1:10" ht="25.5">
      <c r="A18" s="52" t="s">
        <v>31</v>
      </c>
      <c r="B18" s="32" t="s">
        <v>32</v>
      </c>
      <c r="C18" s="2" t="s">
        <v>21</v>
      </c>
      <c r="D18" s="2" t="s">
        <v>95</v>
      </c>
      <c r="E18" s="13">
        <v>12850</v>
      </c>
      <c r="F18" s="7">
        <v>12680</v>
      </c>
      <c r="G18" s="13">
        <f t="shared" si="0"/>
        <v>12850</v>
      </c>
      <c r="H18" s="7">
        <f t="shared" si="1"/>
        <v>-170</v>
      </c>
      <c r="I18" s="7">
        <f t="shared" si="2"/>
        <v>170</v>
      </c>
      <c r="J18" s="53" t="s">
        <v>44</v>
      </c>
    </row>
    <row r="19" spans="1:10" ht="25.5">
      <c r="A19" s="52" t="s">
        <v>33</v>
      </c>
      <c r="B19" s="31" t="s">
        <v>34</v>
      </c>
      <c r="C19" s="2" t="s">
        <v>21</v>
      </c>
      <c r="D19" s="2" t="s">
        <v>96</v>
      </c>
      <c r="E19" s="13">
        <v>3890</v>
      </c>
      <c r="F19" s="7">
        <v>3820</v>
      </c>
      <c r="G19" s="13">
        <f t="shared" si="0"/>
        <v>3890</v>
      </c>
      <c r="H19" s="7">
        <f t="shared" si="1"/>
        <v>-70</v>
      </c>
      <c r="I19" s="7">
        <f t="shared" si="2"/>
        <v>70</v>
      </c>
      <c r="J19" s="53" t="s">
        <v>45</v>
      </c>
    </row>
    <row r="20" spans="1:10" ht="25.5">
      <c r="A20" s="54" t="s">
        <v>35</v>
      </c>
      <c r="B20" s="2" t="s">
        <v>36</v>
      </c>
      <c r="C20" s="2" t="s">
        <v>21</v>
      </c>
      <c r="D20" s="2">
        <v>0.08</v>
      </c>
      <c r="E20" s="13">
        <v>4900</v>
      </c>
      <c r="F20" s="7">
        <v>4830</v>
      </c>
      <c r="G20" s="13">
        <f t="shared" si="0"/>
        <v>4900</v>
      </c>
      <c r="H20" s="7">
        <f t="shared" si="1"/>
        <v>-70</v>
      </c>
      <c r="I20" s="7">
        <f t="shared" si="2"/>
        <v>70</v>
      </c>
      <c r="J20" s="53" t="s">
        <v>46</v>
      </c>
    </row>
    <row r="21" spans="1:10" ht="13.5" thickBot="1">
      <c r="A21" s="55" t="s">
        <v>49</v>
      </c>
      <c r="B21" s="5" t="s">
        <v>37</v>
      </c>
      <c r="C21" s="5" t="s">
        <v>21</v>
      </c>
      <c r="D21" s="5" t="s">
        <v>97</v>
      </c>
      <c r="E21" s="13">
        <v>1800</v>
      </c>
      <c r="F21" s="56">
        <v>1770</v>
      </c>
      <c r="G21" s="28">
        <f t="shared" si="0"/>
        <v>1800</v>
      </c>
      <c r="H21" s="56">
        <f t="shared" si="1"/>
        <v>-30</v>
      </c>
      <c r="I21" s="56">
        <f t="shared" si="2"/>
        <v>30</v>
      </c>
      <c r="J21" s="29" t="s">
        <v>47</v>
      </c>
    </row>
    <row r="22" spans="1:10" ht="13.5" thickBot="1">
      <c r="A22" s="79"/>
      <c r="B22" s="57"/>
      <c r="C22" s="57"/>
      <c r="D22" s="57"/>
      <c r="E22" s="58"/>
      <c r="F22" s="59"/>
      <c r="G22" s="58"/>
      <c r="H22" s="59"/>
      <c r="I22" s="59"/>
      <c r="J22" s="80"/>
    </row>
    <row r="23" spans="1:10" ht="26.25" thickBot="1">
      <c r="A23" s="81">
        <v>2</v>
      </c>
      <c r="B23" s="62" t="s">
        <v>38</v>
      </c>
      <c r="C23" s="63" t="s">
        <v>21</v>
      </c>
      <c r="D23" s="63" t="s">
        <v>98</v>
      </c>
      <c r="E23" s="64">
        <v>95650</v>
      </c>
      <c r="F23" s="65">
        <v>90870</v>
      </c>
      <c r="G23" s="64">
        <f>E23</f>
        <v>95650</v>
      </c>
      <c r="H23" s="65">
        <f>F23-G23</f>
        <v>-4780</v>
      </c>
      <c r="I23" s="65">
        <f>E23-F23</f>
        <v>4780</v>
      </c>
      <c r="J23" s="66" t="s">
        <v>48</v>
      </c>
    </row>
    <row r="24" spans="1:10" ht="12.75">
      <c r="A24" s="52"/>
      <c r="B24" s="60"/>
      <c r="C24" s="46"/>
      <c r="D24" s="46"/>
      <c r="E24" s="61"/>
      <c r="F24" s="20"/>
      <c r="G24" s="61"/>
      <c r="H24" s="20"/>
      <c r="I24" s="20"/>
      <c r="J24" s="82"/>
    </row>
    <row r="25" spans="1:10" ht="12.75">
      <c r="A25" s="52">
        <v>3</v>
      </c>
      <c r="B25" s="44" t="s">
        <v>103</v>
      </c>
      <c r="C25" s="2" t="s">
        <v>21</v>
      </c>
      <c r="D25" s="2"/>
      <c r="E25" s="33"/>
      <c r="F25" s="10">
        <f>F26+F27</f>
        <v>-296541.5</v>
      </c>
      <c r="G25" s="33">
        <v>25880</v>
      </c>
      <c r="H25" s="33">
        <f>F25-G25</f>
        <v>-322421.5</v>
      </c>
      <c r="I25" s="33">
        <v>25560</v>
      </c>
      <c r="J25" s="26"/>
    </row>
    <row r="26" spans="1:10" ht="12.75">
      <c r="A26" s="52"/>
      <c r="B26" s="45" t="s">
        <v>84</v>
      </c>
      <c r="C26" s="2" t="s">
        <v>21</v>
      </c>
      <c r="D26" s="2" t="s">
        <v>101</v>
      </c>
      <c r="E26" s="13">
        <v>105850</v>
      </c>
      <c r="F26" s="7">
        <v>114230</v>
      </c>
      <c r="G26" s="2"/>
      <c r="H26" s="2"/>
      <c r="I26" s="2"/>
      <c r="J26" s="26"/>
    </row>
    <row r="27" spans="1:10" ht="12.75">
      <c r="A27" s="52"/>
      <c r="B27" s="31" t="s">
        <v>85</v>
      </c>
      <c r="C27" s="2" t="s">
        <v>21</v>
      </c>
      <c r="D27" s="2"/>
      <c r="E27" s="13"/>
      <c r="F27" s="7">
        <v>-410771.5</v>
      </c>
      <c r="G27" s="2"/>
      <c r="H27" s="2"/>
      <c r="I27" s="2"/>
      <c r="J27" s="26"/>
    </row>
    <row r="28" spans="1:10" ht="12.75">
      <c r="A28" s="51"/>
      <c r="B28" s="2" t="s">
        <v>86</v>
      </c>
      <c r="C28" s="2"/>
      <c r="D28" s="2"/>
      <c r="E28" s="13"/>
      <c r="F28" s="7"/>
      <c r="G28" s="13"/>
      <c r="H28" s="2"/>
      <c r="I28" s="2"/>
      <c r="J28" s="26"/>
    </row>
    <row r="29" spans="1:10" ht="13.5" thickBot="1">
      <c r="A29" s="83"/>
      <c r="B29" s="67" t="s">
        <v>102</v>
      </c>
      <c r="C29" s="68"/>
      <c r="D29" s="67"/>
      <c r="E29" s="69"/>
      <c r="F29" s="68"/>
      <c r="G29" s="69">
        <v>25880</v>
      </c>
      <c r="H29" s="67"/>
      <c r="I29" s="67"/>
      <c r="J29" s="26" t="s">
        <v>100</v>
      </c>
    </row>
    <row r="30" spans="1:10" ht="13.5" thickBot="1">
      <c r="A30" s="84">
        <v>4</v>
      </c>
      <c r="B30" s="70" t="s">
        <v>104</v>
      </c>
      <c r="C30" s="22" t="s">
        <v>21</v>
      </c>
      <c r="D30" s="22">
        <v>1.5</v>
      </c>
      <c r="E30" s="71"/>
      <c r="F30" s="72">
        <f>F31+F32</f>
        <v>-5171.43</v>
      </c>
      <c r="G30" s="72">
        <f>G33</f>
        <v>0</v>
      </c>
      <c r="H30" s="72">
        <f>F30-G30</f>
        <v>-5171.43</v>
      </c>
      <c r="I30" s="91">
        <v>-4540.54</v>
      </c>
      <c r="J30" s="85"/>
    </row>
    <row r="31" spans="1:10" ht="12.75">
      <c r="A31" s="84"/>
      <c r="B31" s="92" t="s">
        <v>84</v>
      </c>
      <c r="C31" s="46"/>
      <c r="D31" s="46"/>
      <c r="E31" s="71">
        <v>33080.15</v>
      </c>
      <c r="F31" s="20">
        <v>33086.37</v>
      </c>
      <c r="G31" s="20"/>
      <c r="H31" s="20"/>
      <c r="I31" s="93"/>
      <c r="J31" s="85"/>
    </row>
    <row r="32" spans="1:10" ht="12.75">
      <c r="A32" s="84"/>
      <c r="B32" s="31" t="s">
        <v>85</v>
      </c>
      <c r="C32" s="46" t="s">
        <v>21</v>
      </c>
      <c r="D32" s="46"/>
      <c r="E32" s="61"/>
      <c r="F32" s="20">
        <v>-38257.8</v>
      </c>
      <c r="G32" s="20"/>
      <c r="H32" s="20"/>
      <c r="I32" s="93"/>
      <c r="J32" s="85"/>
    </row>
    <row r="33" spans="1:10" ht="12.75">
      <c r="A33" s="84"/>
      <c r="B33" s="2" t="s">
        <v>86</v>
      </c>
      <c r="C33" s="2"/>
      <c r="D33" s="2"/>
      <c r="E33" s="33"/>
      <c r="F33" s="10"/>
      <c r="G33" s="10">
        <v>0</v>
      </c>
      <c r="H33" s="4"/>
      <c r="I33" s="76"/>
      <c r="J33" s="85"/>
    </row>
    <row r="34" spans="1:10" ht="13.5" thickBot="1">
      <c r="A34" s="95">
        <v>5</v>
      </c>
      <c r="B34" s="96"/>
      <c r="C34" s="68"/>
      <c r="D34" s="67"/>
      <c r="E34" s="69"/>
      <c r="F34" s="68"/>
      <c r="G34" s="97"/>
      <c r="H34" s="67"/>
      <c r="I34" s="98"/>
      <c r="J34" s="86"/>
    </row>
    <row r="35" spans="1:10" ht="12.75">
      <c r="A35" s="99"/>
      <c r="B35" s="73" t="s">
        <v>39</v>
      </c>
      <c r="C35" s="22"/>
      <c r="D35" s="22"/>
      <c r="E35" s="23">
        <f>E36+E37+E38+E39+E40</f>
        <v>2161800</v>
      </c>
      <c r="F35" s="23">
        <f>F36+F37+F38+F39+F40</f>
        <v>2126790</v>
      </c>
      <c r="G35" s="23">
        <f>G36+G37+G38+G39+G40</f>
        <v>2161800</v>
      </c>
      <c r="H35" s="23">
        <f>H36+H37+H38+H39+H40</f>
        <v>-35010</v>
      </c>
      <c r="I35" s="100">
        <f>I36+I37+I38+I39+I40</f>
        <v>-35010</v>
      </c>
      <c r="J35" s="85"/>
    </row>
    <row r="36" spans="1:10" ht="12.75">
      <c r="A36" s="83"/>
      <c r="B36" s="106" t="s">
        <v>82</v>
      </c>
      <c r="C36" s="46" t="s">
        <v>21</v>
      </c>
      <c r="D36" s="46"/>
      <c r="E36" s="47">
        <v>609580</v>
      </c>
      <c r="F36" s="47">
        <v>592830</v>
      </c>
      <c r="G36" s="47">
        <f>E36</f>
        <v>609580</v>
      </c>
      <c r="H36" s="47">
        <f>F36-E36</f>
        <v>-16750</v>
      </c>
      <c r="I36" s="101">
        <f>F36-E36</f>
        <v>-16750</v>
      </c>
      <c r="J36" s="85"/>
    </row>
    <row r="37" spans="1:10" ht="12.75">
      <c r="A37" s="54"/>
      <c r="B37" s="2" t="s">
        <v>69</v>
      </c>
      <c r="C37" s="7" t="s">
        <v>21</v>
      </c>
      <c r="D37" s="13"/>
      <c r="E37" s="13">
        <v>926510</v>
      </c>
      <c r="F37" s="13">
        <v>906810</v>
      </c>
      <c r="G37" s="13">
        <f>E37</f>
        <v>926510</v>
      </c>
      <c r="H37" s="13">
        <f>F37-E37</f>
        <v>-19700</v>
      </c>
      <c r="I37" s="102">
        <f>F37-E37</f>
        <v>-19700</v>
      </c>
      <c r="J37" s="85"/>
    </row>
    <row r="38" spans="1:10" ht="12.75">
      <c r="A38" s="105"/>
      <c r="B38" s="31" t="s">
        <v>70</v>
      </c>
      <c r="C38" s="2" t="s">
        <v>21</v>
      </c>
      <c r="D38" s="2"/>
      <c r="E38" s="13">
        <v>379070</v>
      </c>
      <c r="F38" s="13">
        <v>383620</v>
      </c>
      <c r="G38" s="13">
        <f>E38</f>
        <v>379070</v>
      </c>
      <c r="H38" s="13">
        <f>F38-E38</f>
        <v>4550</v>
      </c>
      <c r="I38" s="102">
        <f>F38-E38</f>
        <v>4550</v>
      </c>
      <c r="J38" s="85"/>
    </row>
    <row r="39" spans="1:10" ht="12.75">
      <c r="A39" s="105"/>
      <c r="B39" s="31" t="s">
        <v>71</v>
      </c>
      <c r="C39" s="2" t="s">
        <v>21</v>
      </c>
      <c r="D39" s="2"/>
      <c r="E39" s="13">
        <v>126830</v>
      </c>
      <c r="F39" s="13">
        <v>126410</v>
      </c>
      <c r="G39" s="13">
        <f>E39</f>
        <v>126830</v>
      </c>
      <c r="H39" s="13">
        <f>F39-E39</f>
        <v>-420</v>
      </c>
      <c r="I39" s="102">
        <f>F39-E39</f>
        <v>-420</v>
      </c>
      <c r="J39" s="85"/>
    </row>
    <row r="40" spans="1:10" ht="13.5" thickBot="1">
      <c r="A40" s="103"/>
      <c r="B40" s="88" t="s">
        <v>72</v>
      </c>
      <c r="C40" s="89" t="s">
        <v>21</v>
      </c>
      <c r="D40" s="89"/>
      <c r="E40" s="28">
        <v>119810</v>
      </c>
      <c r="F40" s="28">
        <v>117120</v>
      </c>
      <c r="G40" s="28">
        <f>E40</f>
        <v>119810</v>
      </c>
      <c r="H40" s="28">
        <f>F40-E40</f>
        <v>-2690</v>
      </c>
      <c r="I40" s="104">
        <f>F40-E40</f>
        <v>-2690</v>
      </c>
      <c r="J40" s="94"/>
    </row>
    <row r="41" spans="1:4" s="3" customFormat="1" ht="11.25" customHeight="1">
      <c r="A41" s="14"/>
      <c r="B41" s="43"/>
      <c r="C41" s="16"/>
      <c r="D41" s="16"/>
    </row>
    <row r="42" spans="1:7" ht="12.75">
      <c r="A42" s="14"/>
      <c r="B42" s="119" t="s">
        <v>87</v>
      </c>
      <c r="C42" s="119"/>
      <c r="D42" s="119"/>
      <c r="E42" s="119"/>
      <c r="F42" s="119"/>
      <c r="G42" s="3"/>
    </row>
    <row r="43" spans="1:8" ht="25.5">
      <c r="A43" s="14"/>
      <c r="B43" s="10"/>
      <c r="C43" s="36" t="s">
        <v>50</v>
      </c>
      <c r="D43" s="38"/>
      <c r="E43" s="38" t="s">
        <v>51</v>
      </c>
      <c r="F43" s="38"/>
      <c r="G43" s="10" t="s">
        <v>52</v>
      </c>
      <c r="H43" s="39" t="s">
        <v>56</v>
      </c>
    </row>
    <row r="44" spans="1:8" ht="12.75">
      <c r="A44" s="14"/>
      <c r="B44" s="10" t="s">
        <v>53</v>
      </c>
      <c r="C44" s="36">
        <v>464.3</v>
      </c>
      <c r="D44" s="38"/>
      <c r="E44" s="38">
        <f>E45+E46</f>
        <v>6782.04</v>
      </c>
      <c r="F44" s="38"/>
      <c r="G44" s="38">
        <f>G45+G46</f>
        <v>3726.39</v>
      </c>
      <c r="H44" s="10">
        <f>D44+E44+F44+G44</f>
        <v>10508.43</v>
      </c>
    </row>
    <row r="45" spans="1:8" ht="12.75">
      <c r="A45" s="15"/>
      <c r="B45" s="35" t="s">
        <v>79</v>
      </c>
      <c r="C45" s="40">
        <v>120.5</v>
      </c>
      <c r="D45" s="34"/>
      <c r="E45" s="34">
        <v>6782.04</v>
      </c>
      <c r="F45" s="34"/>
      <c r="G45" s="34">
        <v>3726.39</v>
      </c>
      <c r="H45" s="10">
        <f>D45+E45+F45+G45</f>
        <v>10508.43</v>
      </c>
    </row>
    <row r="46" spans="1:8" ht="12.75">
      <c r="A46" s="3"/>
      <c r="B46" s="30"/>
      <c r="C46" s="37">
        <v>343.8</v>
      </c>
      <c r="D46" s="34"/>
      <c r="E46" s="34"/>
      <c r="F46" s="34"/>
      <c r="G46" s="34"/>
      <c r="H46" s="10"/>
    </row>
    <row r="47" spans="1:7" ht="12.75">
      <c r="A47" s="16"/>
      <c r="B47" s="3"/>
      <c r="C47" s="3"/>
      <c r="D47" s="3"/>
      <c r="E47" s="3"/>
      <c r="F47" s="3"/>
      <c r="G47" s="3"/>
    </row>
    <row r="48" spans="1:7" ht="12.75">
      <c r="A48" s="15"/>
      <c r="B48" s="42"/>
      <c r="C48" s="41"/>
      <c r="D48" s="41"/>
      <c r="E48" s="42" t="s">
        <v>61</v>
      </c>
      <c r="F48" s="3"/>
      <c r="G48" s="3"/>
    </row>
    <row r="49" spans="1:7" ht="12.75">
      <c r="A49" s="3"/>
      <c r="B49" s="14"/>
      <c r="C49" s="3"/>
      <c r="D49" s="3"/>
      <c r="E49" s="3"/>
      <c r="F49" s="3"/>
      <c r="G49" s="3"/>
    </row>
    <row r="50" spans="1:7" ht="12.75">
      <c r="A50" s="16"/>
      <c r="B50" s="15" t="s">
        <v>58</v>
      </c>
      <c r="C50" s="3"/>
      <c r="D50" s="3"/>
      <c r="E50" s="3"/>
      <c r="F50" s="3"/>
      <c r="G50" s="3"/>
    </row>
    <row r="51" spans="1:8" ht="12.75">
      <c r="A51" s="16"/>
      <c r="B51" s="90" t="s">
        <v>59</v>
      </c>
      <c r="C51" s="12"/>
      <c r="D51" s="3"/>
      <c r="E51" s="3"/>
      <c r="F51" s="14" t="s">
        <v>57</v>
      </c>
      <c r="G51" s="12"/>
      <c r="H51" s="3"/>
    </row>
    <row r="52" spans="1:7" ht="12.75">
      <c r="A52" s="18"/>
      <c r="B52" s="90" t="s">
        <v>60</v>
      </c>
      <c r="C52" s="12"/>
      <c r="D52" s="3"/>
      <c r="E52" s="3"/>
      <c r="F52" s="3"/>
      <c r="G52" s="3"/>
    </row>
    <row r="53" spans="1:7" ht="12.75">
      <c r="A53" s="19"/>
      <c r="B53" s="90"/>
      <c r="C53" s="12"/>
      <c r="D53" s="3"/>
      <c r="E53" s="3"/>
      <c r="F53" s="3"/>
      <c r="G53" s="3"/>
    </row>
    <row r="54" spans="1:7" ht="12.75">
      <c r="A54" s="19"/>
      <c r="B54" s="90"/>
      <c r="C54" s="3"/>
      <c r="D54" s="3"/>
      <c r="E54" s="3"/>
      <c r="F54" s="3"/>
      <c r="G54" s="3"/>
    </row>
    <row r="55" spans="1:7" ht="12.75">
      <c r="A55" s="3"/>
      <c r="B55" s="11"/>
      <c r="C55" s="3"/>
      <c r="D55" s="3"/>
      <c r="E55" s="3"/>
      <c r="F55" s="3"/>
      <c r="G55" s="17"/>
    </row>
    <row r="56" spans="2:7" ht="18" customHeight="1">
      <c r="B56" s="14"/>
      <c r="C56" s="3"/>
      <c r="D56" s="3"/>
      <c r="E56" s="3"/>
      <c r="F56" s="3"/>
      <c r="G56" s="3"/>
    </row>
    <row r="57" ht="12.75">
      <c r="B57" s="6"/>
    </row>
    <row r="58" ht="12.75">
      <c r="B58" s="6"/>
    </row>
  </sheetData>
  <sheetProtection/>
  <mergeCells count="13">
    <mergeCell ref="I5:I6"/>
    <mergeCell ref="J5:J6"/>
    <mergeCell ref="G5:G6"/>
    <mergeCell ref="H5:H6"/>
    <mergeCell ref="B42:F42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2011-04-07T07:57:24Z</cp:lastPrinted>
  <dcterms:created xsi:type="dcterms:W3CDTF">2010-07-05T09:11:27Z</dcterms:created>
  <dcterms:modified xsi:type="dcterms:W3CDTF">2013-03-14T09:40:12Z</dcterms:modified>
  <cp:category/>
  <cp:version/>
  <cp:contentType/>
  <cp:contentStatus/>
</cp:coreProperties>
</file>