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activeTab="0"/>
  </bookViews>
  <sheets>
    <sheet name="Пост. министерства" sheetId="1" r:id="rId1"/>
  </sheets>
  <definedNames>
    <definedName name="Excel_BuiltIn_Print_Area" localSheetId="0">'Пост. министерства'!$A$1:$AC$159</definedName>
    <definedName name="Excel_BuiltIn_Print_Titles" localSheetId="0">'Пост. министерства'!$A$5:$IS$5</definedName>
    <definedName name="_xlnm.Print_Titles" localSheetId="0">'Пост. министерства'!$5:$5</definedName>
    <definedName name="_xlnm.Print_Area" localSheetId="0">'Пост. министерства'!$A$1:$AJ$164</definedName>
  </definedNames>
  <calcPr fullCalcOnLoad="1"/>
</workbook>
</file>

<file path=xl/sharedStrings.xml><?xml version="1.0" encoding="utf-8"?>
<sst xmlns="http://schemas.openxmlformats.org/spreadsheetml/2006/main" count="750" uniqueCount="437">
  <si>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тарифного регулирования  Калужской области на 2017 год</t>
  </si>
  <si>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</si>
  <si>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</si>
  <si>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</si>
  <si>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</si>
  <si>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</si>
  <si>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</si>
  <si>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</si>
  <si>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</si>
  <si>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</si>
  <si>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</si>
  <si>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</si>
  <si>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</si>
  <si>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</si>
  <si>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</si>
  <si>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</si>
  <si>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</si>
  <si>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</si>
  <si>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</si>
  <si>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</si>
  <si>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</si>
  <si>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</si>
  <si>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</si>
  <si>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</si>
  <si>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</si>
  <si>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</si>
  <si>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 xml:space="preserve">руб./Гкал           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</si>
  <si>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</si>
  <si>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</si>
  <si>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</si>
  <si>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</si>
  <si>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</si>
  <si>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12.12.2016 № 162-рк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</si>
  <si>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</si>
  <si>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</si>
  <si>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</si>
  <si>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</si>
  <si>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</si>
  <si>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</si>
  <si>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</si>
  <si>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</si>
  <si>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</si>
  <si>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</si>
  <si>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12.12.2016 №152-рк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</si>
  <si>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</si>
  <si>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</si>
  <si>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</si>
  <si>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</si>
  <si>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</si>
  <si>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ФГУП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</si>
  <si>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</si>
  <si>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</si>
  <si>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</si>
  <si>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</si>
  <si>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</si>
  <si>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19.12.2016  № 278-рк</t>
  </si>
  <si>
    <t>ООО "Аркаим"  (Калужский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</si>
  <si>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</si>
  <si>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</si>
  <si>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</si>
  <si>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</si>
  <si>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</si>
  <si>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12.12.2016  № 160-рк</t>
  </si>
  <si>
    <t>5.</t>
  </si>
  <si>
    <t>ОАО "Калужский турбинный завод"</t>
  </si>
  <si>
    <t xml:space="preserve">руб./Гкал               </t>
  </si>
  <si>
    <t>№ 574-эк от 22.12.2011</t>
  </si>
  <si>
    <t>№ 523-эк от 27.12.2012</t>
  </si>
  <si>
    <t>от 09.12. 2013  N 356-эк</t>
  </si>
  <si>
    <t>от 11.12.2014 № 86-рк</t>
  </si>
  <si>
    <t>от 30.11.2015 № 469-рк</t>
  </si>
  <si>
    <t>от 19.12.2016  № 298-рк</t>
  </si>
  <si>
    <t>6.</t>
  </si>
  <si>
    <t>АО "Калужский электромеханический завод"</t>
  </si>
  <si>
    <t xml:space="preserve">руб./Гкал    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</si>
  <si>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</si>
  <si>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</si>
  <si>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</si>
  <si>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</si>
  <si>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</si>
  <si>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от 28.11.2016  № 1-рк</t>
  </si>
  <si>
    <t>7.</t>
  </si>
  <si>
    <t>ОАО "Калужский завод автомобильного электрооборудования"</t>
  </si>
  <si>
    <t xml:space="preserve">руб./Гкал  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</si>
  <si>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</si>
  <si>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</si>
  <si>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</si>
  <si>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</si>
  <si>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</si>
  <si>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12.12.2016  № 170-рк</t>
  </si>
  <si>
    <t>8.</t>
  </si>
  <si>
    <t>ОАО"НПП Калужский приборостроительный завод"Тайфун" в том числе:</t>
  </si>
  <si>
    <t>Производство и передача по собственным сетям</t>
  </si>
  <si>
    <t xml:space="preserve">руб./Гкал </t>
  </si>
  <si>
    <t>№ 334-эк от 27.11.2013</t>
  </si>
  <si>
    <t>от 13.12. 2013 N 361-эк</t>
  </si>
  <si>
    <t>от 19.12.2014  № 134-рк</t>
  </si>
  <si>
    <t>от 30.11.2015 № 471-рк</t>
  </si>
  <si>
    <t>от 20.12.2016  № 355-рк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</si>
  <si>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</si>
  <si>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</si>
  <si>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"Ремпутьмаш"</t>
  </si>
  <si>
    <t xml:space="preserve">руб./Гкал   </t>
  </si>
  <si>
    <t>№ 560-эк от 20.12.2011</t>
  </si>
  <si>
    <t>№ 280-эк от 20.11.2012</t>
  </si>
  <si>
    <t>от 03.12.2013 N 286-эк</t>
  </si>
  <si>
    <t>от 26.11.2014  № 42-рк</t>
  </si>
  <si>
    <t>от 16.11.2015 № 301-рк</t>
  </si>
  <si>
    <t>от 12.12.2016  № 136-рк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</si>
  <si>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</si>
  <si>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</si>
  <si>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</si>
  <si>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</si>
  <si>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</si>
  <si>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</si>
  <si>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</si>
  <si>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12.12.2016 №163-рк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</si>
  <si>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</si>
  <si>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</si>
  <si>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</si>
  <si>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</si>
  <si>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</si>
  <si>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</si>
  <si>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</si>
  <si>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12.12.2016  № 164-рк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</si>
  <si>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</si>
  <si>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</si>
  <si>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Производство и передача тепловой энергии по собственным сетям</t>
  </si>
  <si>
    <t xml:space="preserve">руб./Гкал     </t>
  </si>
  <si>
    <t>от 16.12.2014 № 111-рк</t>
  </si>
  <si>
    <t>от 30.11.2015 № 468-рк</t>
  </si>
  <si>
    <t>от 12.12.2016  № 145-рк</t>
  </si>
  <si>
    <t>Производство тепловой энергии</t>
  </si>
  <si>
    <t>13.</t>
  </si>
  <si>
    <t xml:space="preserve">ОАО "Российские железные дороги" (Московско-Смоленский региональный участок Московской дирекции по тепловодоснабжению Центральной дирекции по тепловодоснабжению - филиала ОАО "РЖД")
</t>
  </si>
  <si>
    <t>Калужский участок № 1 (кроме поселка Железнодорожный)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</si>
  <si>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</si>
  <si>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</si>
  <si>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</si>
  <si>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</si>
  <si>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</si>
  <si>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12.12.2016  № 142-рк</t>
  </si>
  <si>
    <t xml:space="preserve">Калужский участок N 2 (поселок Железнодорожный)   </t>
  </si>
  <si>
    <t>от 03.12. 2013  N 285-эк</t>
  </si>
  <si>
    <t>14.</t>
  </si>
  <si>
    <t>ОАО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</si>
  <si>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</si>
  <si>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</si>
  <si>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</si>
  <si>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</si>
  <si>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</si>
  <si>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12.12.2016 № 153-рк</t>
  </si>
  <si>
    <t>15.</t>
  </si>
  <si>
    <t>ЗАО "Калужский завод строительных материалов"</t>
  </si>
  <si>
    <t>№ 519-эк от 13.12.2011</t>
  </si>
  <si>
    <t>№ 284-эк от 20.11.2012</t>
  </si>
  <si>
    <t>от 03.12.2013 N 303-эк</t>
  </si>
  <si>
    <t>от 26.11.2014  № 29-рк</t>
  </si>
  <si>
    <t>от 16.11.2015 № 304-рк</t>
  </si>
  <si>
    <t>от 19.12.2016  № 284-рк</t>
  </si>
  <si>
    <t>16.</t>
  </si>
  <si>
    <t>МУП "Калугатеплосеть" в том числе:</t>
  </si>
  <si>
    <t>№ 529-эк от 13.12.2011</t>
  </si>
  <si>
    <t>№ 519-эк от 27.12.2013</t>
  </si>
  <si>
    <t>от 18.12. 2013 N 385-эк</t>
  </si>
  <si>
    <t>от 19.12.2014  № 143-рк</t>
  </si>
  <si>
    <t>от 30.11.2015 № 470-рк</t>
  </si>
  <si>
    <t>от 12.12.2016  № 363-рк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</si>
  <si>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"Калужский завод автомобильного электрооборудования"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</si>
  <si>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</si>
  <si>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"Калугатехремонт"</t>
    </r>
    <r>
      <rPr>
        <i/>
        <sz val="12"/>
        <rFont val="Times New Roman"/>
        <family val="1"/>
      </rPr>
      <t xml:space="preserve"> </t>
    </r>
  </si>
  <si>
    <r>
      <t>Покупная тепловая энергия от филиала</t>
    </r>
    <r>
      <rPr>
        <b/>
        <i/>
        <sz val="12"/>
        <color indexed="16"/>
        <rFont val="Times New Roman"/>
        <family val="1"/>
      </rPr>
      <t xml:space="preserve"> ПАО "Квадра" </t>
    </r>
    <r>
      <rPr>
        <i/>
        <sz val="12"/>
        <rFont val="Times New Roman"/>
        <family val="1"/>
      </rPr>
      <t xml:space="preserve">- Центральная генерация"  ПО "Калужская ТЭЦ"  </t>
    </r>
  </si>
  <si>
    <t>от 30.11.2015 № 470-рк       (в ред.от 18.12.2015    №582-рк)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</si>
  <si>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электромеханический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</si>
  <si>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</si>
  <si>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</si>
  <si>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</t>
    </r>
    <r>
      <rPr>
        <i/>
        <sz val="12"/>
        <rFont val="Times New Roman"/>
        <family val="1"/>
      </rPr>
      <t xml:space="preserve">, через  сети ОАО "Восход"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</si>
  <si>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гидроприводов", через  сети ОАО "Восход" и МУП "Калугатеплосеть"</t>
    </r>
  </si>
  <si>
    <t>17.</t>
  </si>
  <si>
    <t>ЗАО "Азаровский завод стеновых материалов"</t>
  </si>
  <si>
    <t>№ 434-эк от 01.12.2011</t>
  </si>
  <si>
    <t>№ 322-эк от 27.11.2012</t>
  </si>
  <si>
    <t>от 03.12.2013 N 254-эк</t>
  </si>
  <si>
    <t>от 26.11.2014  № 28-рк</t>
  </si>
  <si>
    <t>от 16.11.2015 № 290-рк</t>
  </si>
  <si>
    <t>от 12.12.2016 №151-рк</t>
  </si>
  <si>
    <t>18.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</si>
  <si>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</si>
  <si>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</si>
  <si>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</si>
  <si>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</si>
  <si>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</si>
  <si>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19.12.2016  № 288-рк</t>
  </si>
  <si>
    <t>19.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</si>
  <si>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</si>
  <si>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</si>
  <si>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</si>
  <si>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</si>
  <si>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</si>
  <si>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14.11.2016  № 122-рк</t>
  </si>
  <si>
    <t>20.</t>
  </si>
  <si>
    <t xml:space="preserve">ОАО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</si>
  <si>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</si>
  <si>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</si>
  <si>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</si>
  <si>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</si>
  <si>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28.11.2016  № 15-рк</t>
  </si>
  <si>
    <t>21.</t>
  </si>
  <si>
    <t xml:space="preserve">АО "Калугаприбор"
</t>
  </si>
  <si>
    <t xml:space="preserve">от 20.11. 2012 г. N 277-эк
</t>
  </si>
  <si>
    <t xml:space="preserve">от 03.12. 2013 N 262-эк
</t>
  </si>
  <si>
    <t>от 03.12.2014   № 50-рк</t>
  </si>
  <si>
    <t>от 09.11.2015 № 271-рк</t>
  </si>
  <si>
    <t>от 28.11.2016  № 25-рк</t>
  </si>
  <si>
    <t>22.</t>
  </si>
  <si>
    <t>ОАО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</si>
  <si>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</si>
  <si>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</si>
  <si>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</si>
  <si>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12.12.2016  № 147-рк</t>
  </si>
  <si>
    <t>23.</t>
  </si>
  <si>
    <t>АО "Главное управление жилищно-коммунального хозяйства" (ОАО "РЭУ")</t>
  </si>
  <si>
    <t>от 28.12.2012 г. N 527-эк</t>
  </si>
  <si>
    <t xml:space="preserve">от 20.12. 2013 N 439-эк
</t>
  </si>
  <si>
    <t>от 19.12.2014 № 139-РК</t>
  </si>
  <si>
    <t>в том числе:</t>
  </si>
  <si>
    <t>с 01.12. - 31.12.2015</t>
  </si>
  <si>
    <t>По системам котельных по адресам: ул.Тульская,47(№1), д.189а, пер.Воинский 28, д.Андреевское, д.Некрасово,28</t>
  </si>
  <si>
    <t>от 16.11.2015 № 314-рк</t>
  </si>
  <si>
    <t>от 14.12.2015 № 521-рк</t>
  </si>
  <si>
    <t>от 20.12.2016  № 360-рк</t>
  </si>
  <si>
    <t>За искл.систем котельных по адресам: ул.Тульская,47(№1), д.189а, пер.Воинский 28, д.Андреевское, д.Некрасово,28, ул.Беляева, 1а, ул.Горького,60, ул.Герцена,18</t>
  </si>
  <si>
    <t>24.</t>
  </si>
  <si>
    <t>ООО  "Калужский домостроительный комбинат"</t>
  </si>
  <si>
    <t xml:space="preserve">от 20.11.2012 N 263-эк
</t>
  </si>
  <si>
    <t xml:space="preserve">от 03.12. 2013 N 305-эк
</t>
  </si>
  <si>
    <t>от 03.12.2014   № 62-рк</t>
  </si>
  <si>
    <t>от 16.11.2015 № 312-рк</t>
  </si>
  <si>
    <t>от 28.11,2016  № 10-рк</t>
  </si>
  <si>
    <t>25.</t>
  </si>
  <si>
    <t>ООО  "Тепло-Сервис"</t>
  </si>
  <si>
    <t>от 03.12.2014   № 60-рк</t>
  </si>
  <si>
    <t>от 27.11.2015 № 438-рк</t>
  </si>
  <si>
    <t>от 12.12.2016  № 171-рк</t>
  </si>
  <si>
    <t>26.</t>
  </si>
  <si>
    <t>ООО "УНИВЕРСТРОЙ"</t>
  </si>
  <si>
    <t>от 11.12.2014 № 81-рк</t>
  </si>
  <si>
    <t>от 16.11.2015 № 291-рк</t>
  </si>
  <si>
    <t>от 28.11.2016  № 2-рк</t>
  </si>
  <si>
    <t>II.</t>
  </si>
  <si>
    <t xml:space="preserve">Горячая вода </t>
  </si>
  <si>
    <t>руб./куб. м              (c НДС)</t>
  </si>
  <si>
    <t>№ 502-эк от 09.12.2011</t>
  </si>
  <si>
    <t>руб./куб.м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</si>
  <si>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</si>
  <si>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</si>
  <si>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</si>
  <si>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</si>
  <si>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</si>
  <si>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 xml:space="preserve"> компонент на холодную воду</t>
  </si>
  <si>
    <t>от 30.11.2015 № 497-рк</t>
  </si>
  <si>
    <t>от 20.12.2016 №375-рк</t>
  </si>
  <si>
    <t xml:space="preserve"> компонент на тепловую энергию</t>
  </si>
  <si>
    <t>руб./Гкал.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</si>
  <si>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</si>
  <si>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</si>
  <si>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</si>
  <si>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</si>
  <si>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</si>
  <si>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</si>
  <si>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</si>
  <si>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</si>
  <si>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</si>
  <si>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</si>
  <si>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>от 30.11.2015 № 486-рк,     № 471-рк</t>
  </si>
  <si>
    <t>от 20.12.2016  № 356-рк           от 20.12.2016  № 355-рк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</si>
  <si>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</si>
  <si>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</si>
  <si>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</si>
  <si>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</si>
  <si>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>от 20.12.2016  № 356-рк                                 от 20.12.2016  № 355-рк</t>
  </si>
  <si>
    <t>№ 451-эк от 01.12.2011</t>
  </si>
  <si>
    <t>№ 360-эк от 30.11.2012</t>
  </si>
  <si>
    <t xml:space="preserve">от 18.12. 2013 N 405-эк
</t>
  </si>
  <si>
    <t>от 30.11.2015 № 489-рк</t>
  </si>
  <si>
    <t>от 19.12.2016  № 316-рк</t>
  </si>
  <si>
    <t xml:space="preserve">руб./куб. м  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</si>
  <si>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</si>
  <si>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</si>
  <si>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</si>
  <si>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</si>
  <si>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</si>
  <si>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1 </t>
    </r>
    <r>
      <rPr>
        <i/>
        <sz val="12"/>
        <rFont val="Times New Roman"/>
        <family val="1"/>
      </rPr>
      <t xml:space="preserve">, кроме котельной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</si>
  <si>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</si>
  <si>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</si>
  <si>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</si>
  <si>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</si>
  <si>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</si>
  <si>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19.12.2016  № 317-рк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</si>
  <si>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2 </t>
    </r>
    <r>
      <rPr>
        <i/>
        <sz val="12"/>
        <rFont val="Times New Roman"/>
        <family val="1"/>
      </rPr>
      <t xml:space="preserve">, котельная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</si>
  <si>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</si>
  <si>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</si>
  <si>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</si>
  <si>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</si>
  <si>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 xml:space="preserve">руб./куб. м   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</si>
  <si>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</si>
  <si>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</si>
  <si>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</si>
  <si>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</si>
  <si>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20.12.2016 №376-рк</t>
  </si>
  <si>
    <r>
      <t>Передача  по сетям КТС горячей воды ОАО</t>
    </r>
    <r>
      <rPr>
        <b/>
        <i/>
        <sz val="12"/>
        <color indexed="16"/>
        <rFont val="Times New Roman"/>
        <family val="1"/>
      </rPr>
      <t xml:space="preserve"> "Калужский завод автомобильного электрооборудования"</t>
    </r>
  </si>
  <si>
    <t xml:space="preserve">от 18.12. 2013 N 385-эк
</t>
  </si>
  <si>
    <r>
      <t xml:space="preserve">Передача по сетям КТС  горячей воды </t>
    </r>
    <r>
      <rPr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</si>
  <si>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>Передача по сетям КТС горячей воды</t>
    </r>
    <r>
      <rPr>
        <i/>
        <sz val="12"/>
        <color indexed="16"/>
        <rFont val="Times New Roman"/>
        <family val="1"/>
      </rPr>
      <t xml:space="preserve"> ОАО "Калугатехремонт" </t>
    </r>
  </si>
  <si>
    <r>
      <t xml:space="preserve">Передача по сетям КТС горячей воды </t>
    </r>
    <r>
      <rPr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</si>
  <si>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АО "Калужский  завод телеграфной аппаратуры" </t>
    </r>
  </si>
  <si>
    <r>
      <t xml:space="preserve">Покупная тепловая энергия от </t>
    </r>
    <r>
      <rPr>
        <i/>
        <sz val="12"/>
        <color indexed="16"/>
        <rFont val="Times New Roman"/>
        <family val="1"/>
      </rPr>
      <t xml:space="preserve">АО "Калужский  электромеханический завод" </t>
    </r>
  </si>
  <si>
    <r>
      <t>Покупная тепловая энергия от ОАО</t>
    </r>
    <r>
      <rPr>
        <i/>
        <sz val="12"/>
        <color indexed="16"/>
        <rFont val="Times New Roman"/>
        <family val="1"/>
      </rPr>
      <t xml:space="preserve"> "РЖД" Калужский участок №1 (кроме поселка Железнодорожный)</t>
    </r>
  </si>
  <si>
    <t>от 19.12.2014 № 143-рк</t>
  </si>
  <si>
    <t>№ 454-эк от 01.12.2011</t>
  </si>
  <si>
    <t>№ 363-эк от 30.11.2012</t>
  </si>
  <si>
    <t xml:space="preserve">от 18.12. 2013  N 396-эк
</t>
  </si>
  <si>
    <t>от 16.11.2015 № 319-рк</t>
  </si>
  <si>
    <t>от 12.12.2016  № 213-рк</t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</si>
  <si>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</si>
  <si>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</si>
  <si>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</si>
  <si>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 xml:space="preserve">руб./куб. м              </t>
  </si>
  <si>
    <t xml:space="preserve">от 30 ноября 2012 г. N 367-эк
</t>
  </si>
  <si>
    <t xml:space="preserve">от 18.12.2013 N 409-эк
</t>
  </si>
  <si>
    <t>от 16.12.2014 № 104-рк</t>
  </si>
  <si>
    <t>от 30.11.2012 г. N 364-эк</t>
  </si>
  <si>
    <t xml:space="preserve">от 20.12. 2013 N 473-эк
</t>
  </si>
  <si>
    <t>от 19.12.2016  № 311-рк</t>
  </si>
  <si>
    <t>№531-эк  от 28.12.2012</t>
  </si>
  <si>
    <t xml:space="preserve">от 20.12. 2013 N 478-эк
</t>
  </si>
  <si>
    <t>от 19.12.2014  № 161-рк</t>
  </si>
  <si>
    <t>с 29.12.2015 - по 30.06.2016</t>
  </si>
  <si>
    <t>от 14.12.2015 № 572-рк</t>
  </si>
  <si>
    <t>от 20.12.2016  № 373-рк</t>
  </si>
  <si>
    <t>с 09.02.2016 - по 30.06.2016</t>
  </si>
  <si>
    <t>от 25.01.2016 № 4-рк</t>
  </si>
  <si>
    <t>от 19.12.2016  № 314-рк</t>
  </si>
  <si>
    <t>III.</t>
  </si>
  <si>
    <t>Холодная вода</t>
  </si>
  <si>
    <r>
      <t xml:space="preserve">ГП КО "Калугаоблводоканал" </t>
    </r>
    <r>
      <rPr>
        <sz val="12"/>
        <rFont val="Times New Roman"/>
        <family val="1"/>
      </rPr>
      <t xml:space="preserve"> </t>
    </r>
  </si>
  <si>
    <t>питьевая вода</t>
  </si>
  <si>
    <t>№ 373-эк от 30.11.2013</t>
  </si>
  <si>
    <t xml:space="preserve">от 13.12.2013    N 378-эк 
</t>
  </si>
  <si>
    <t>от 19.12.2014  № 171-рк</t>
  </si>
  <si>
    <t>от 30.11.2015 № 500-рк</t>
  </si>
  <si>
    <t>от 19.12.2016  № 325-рк</t>
  </si>
  <si>
    <t>техническая вода</t>
  </si>
  <si>
    <r>
      <t xml:space="preserve">ООО «Калужский областной водоканал» </t>
    </r>
    <r>
      <rPr>
        <sz val="12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</si>
  <si>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</si>
  <si>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</si>
  <si>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</si>
  <si>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</si>
  <si>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</si>
  <si>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</si>
  <si>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19.12.2016  № 264-рк</t>
  </si>
  <si>
    <t>от 19.12.2014  № 174-рк</t>
  </si>
  <si>
    <t>от 27.11.2015 №464-рк</t>
  </si>
  <si>
    <t>от 19.12.2016  № 265-рк</t>
  </si>
  <si>
    <t>от 19.12.2014  № 173-рк</t>
  </si>
  <si>
    <t>от 27.11.2015 №465-рк</t>
  </si>
  <si>
    <t>от 19.12.2016  № 266-рк</t>
  </si>
  <si>
    <t>транспортировка воды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</si>
  <si>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</si>
  <si>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 м     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</si>
  <si>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</si>
  <si>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</si>
  <si>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</si>
  <si>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</si>
  <si>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</si>
  <si>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28.11.2016 №79-рк</t>
  </si>
  <si>
    <r>
      <t xml:space="preserve">ООО «Калужский домостроительный комбинат» </t>
    </r>
    <r>
      <rPr>
        <sz val="12"/>
        <rFont val="Times New Roman"/>
        <family val="1"/>
      </rPr>
      <t>питьевая вода</t>
    </r>
  </si>
  <si>
    <t xml:space="preserve">руб./куб. м            </t>
  </si>
  <si>
    <t>№ 355-эк от 22.11.2011</t>
  </si>
  <si>
    <t xml:space="preserve">№ 226-эк от 13.11.2012 </t>
  </si>
  <si>
    <t>от 13.12.2013 № 373-эк</t>
  </si>
  <si>
    <t>от 19.12.2014    № 172-рк</t>
  </si>
  <si>
    <t>от 14.12.2015 № 563-рк</t>
  </si>
  <si>
    <t>от 28.11.2016  № 95-рк</t>
  </si>
  <si>
    <t xml:space="preserve">АО "Главное управление жилищно-коммунального хозяйства"  </t>
  </si>
  <si>
    <t>от 14.12.2015 № 560-рк</t>
  </si>
  <si>
    <t>от 19.12.2016  № 336-рк</t>
  </si>
  <si>
    <t xml:space="preserve"> питьевая вода (питьевое водоснабжение)</t>
  </si>
  <si>
    <t>IV.</t>
  </si>
  <si>
    <t>Водоотведение</t>
  </si>
  <si>
    <t>№ 196-эк от 28.10.2011</t>
  </si>
  <si>
    <t>водоотведение</t>
  </si>
  <si>
    <t>№ 373-эк от 30.11.2012</t>
  </si>
  <si>
    <t xml:space="preserve">от 13.12.2013   N 378-эк (в ред. 75-эк)
</t>
  </si>
  <si>
    <r>
      <t>водоотведение</t>
    </r>
    <r>
      <rPr>
        <sz val="12"/>
        <color indexed="21"/>
        <rFont val="Times New Roman"/>
        <family val="1"/>
      </rPr>
      <t xml:space="preserve"> </t>
    </r>
  </si>
  <si>
    <t>от 19.12.2014  № 175-рк</t>
  </si>
  <si>
    <t>от 30.11.2015 № 501-рк</t>
  </si>
  <si>
    <t>от 19.12.2016  № 326-рк</t>
  </si>
  <si>
    <r>
      <t>водоотведение</t>
    </r>
    <r>
      <rPr>
        <sz val="12"/>
        <color indexed="18"/>
        <rFont val="Times New Roman"/>
        <family val="1"/>
      </rPr>
      <t xml:space="preserve"> </t>
    </r>
  </si>
  <si>
    <t>от 19.12.2014  № 177-рк</t>
  </si>
  <si>
    <t>от 30.11.2015 № 502-рк</t>
  </si>
  <si>
    <t>от 19.12.2016  № 327-рк</t>
  </si>
  <si>
    <t xml:space="preserve">водоотведение </t>
  </si>
  <si>
    <t>от 19.12.2014  № 178-рк</t>
  </si>
  <si>
    <t>от 30.11.2015 № 504-рк</t>
  </si>
  <si>
    <t>от 19.12.2016  № 329-рк</t>
  </si>
  <si>
    <t xml:space="preserve">ООО «Калужский областной водоканал»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</si>
  <si>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</si>
  <si>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</si>
  <si>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</si>
  <si>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</si>
  <si>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</si>
  <si>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</si>
  <si>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</si>
  <si>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 xml:space="preserve">руб./кВт.ч  </t>
  </si>
  <si>
    <t xml:space="preserve"> от 04.12.2013 № 376-эк</t>
  </si>
  <si>
    <t>от 13.12.2013 №358-эк (в ред. 53-эк)</t>
  </si>
  <si>
    <t>от 11.12.2014  № 70-рк</t>
  </si>
  <si>
    <t>от 14.12.2015 № 525-рк</t>
  </si>
  <si>
    <t>от 27.12.2016  № 395-рк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</si>
  <si>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</si>
  <si>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</si>
  <si>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</si>
  <si>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</si>
  <si>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</si>
  <si>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</si>
  <si>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</si>
  <si>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</si>
  <si>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 xml:space="preserve"> от 06.06.2016 N 60-РК</t>
  </si>
  <si>
    <t>На приготовление пищи и нагрев воды с использованием газовой плиты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</si>
  <si>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</si>
  <si>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</si>
  <si>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</si>
  <si>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</si>
  <si>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руб./1000 куб. м              (c НДС)</t>
  </si>
  <si>
    <t>-</t>
  </si>
  <si>
    <t xml:space="preserve">от 14.06.2017 N 56-РК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</si>
</sst>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6">
    <font>
      <sz val="10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4"/>
      <name val="Arial"/>
      <family val="2"/>
    </font>
    <font>
      <b/>
      <i/>
      <sz val="12"/>
      <color indexed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u val="single"/>
      <sz val="12"/>
      <name val="Times New Roman"/>
      <family val="1"/>
    </font>
    <font>
      <b/>
      <sz val="14"/>
      <name val="Arial"/>
      <family val="2"/>
    </font>
    <font>
      <sz val="12"/>
      <color indexed="21"/>
      <name val="Times New Roman"/>
      <family val="1"/>
    </font>
    <font>
      <sz val="1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64" fontId="0" fillId="35" borderId="10" xfId="0" applyNumberForma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/>
    </xf>
    <xf numFmtId="164" fontId="0" fillId="0" borderId="11" xfId="0" applyNumberFormat="1" applyFill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2" fontId="8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/>
    </xf>
    <xf numFmtId="2" fontId="8" fillId="0" borderId="11" xfId="0" applyNumberFormat="1" applyFont="1" applyBorder="1" applyAlignment="1">
      <alignment vertical="top"/>
    </xf>
    <xf numFmtId="0" fontId="8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2" fontId="8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4" xfId="0" applyNumberFormat="1" applyFont="1" applyFill="1" applyBorder="1" applyAlignment="1">
      <alignment vertical="top"/>
    </xf>
    <xf numFmtId="2" fontId="7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vertical="top"/>
    </xf>
    <xf numFmtId="164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vertical="top" wrapText="1"/>
    </xf>
    <xf numFmtId="2" fontId="8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6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7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1" fillId="0" borderId="10" xfId="0" applyFont="1" applyBorder="1" applyAlignment="1">
      <alignment vertical="top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2" fontId="8" fillId="38" borderId="10" xfId="0" applyNumberFormat="1" applyFont="1" applyFill="1" applyBorder="1" applyAlignment="1">
      <alignment vertical="top"/>
    </xf>
    <xf numFmtId="0" fontId="8" fillId="0" borderId="16" xfId="0" applyFont="1" applyBorder="1" applyAlignment="1">
      <alignment vertical="top"/>
    </xf>
    <xf numFmtId="164" fontId="0" fillId="0" borderId="16" xfId="0" applyNumberFormat="1" applyBorder="1" applyAlignment="1">
      <alignment vertical="top"/>
    </xf>
    <xf numFmtId="2" fontId="8" fillId="0" borderId="16" xfId="0" applyNumberFormat="1" applyFont="1" applyBorder="1" applyAlignment="1">
      <alignment vertical="top"/>
    </xf>
    <xf numFmtId="0" fontId="0" fillId="0" borderId="16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vertical="top"/>
    </xf>
    <xf numFmtId="0" fontId="0" fillId="0" borderId="16" xfId="0" applyFont="1" applyBorder="1" applyAlignment="1">
      <alignment wrapText="1"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>
      <alignment vertical="top"/>
    </xf>
    <xf numFmtId="165" fontId="8" fillId="0" borderId="10" xfId="0" applyNumberFormat="1" applyFont="1" applyFill="1" applyBorder="1" applyAlignment="1">
      <alignment vertical="top"/>
    </xf>
    <xf numFmtId="0" fontId="9" fillId="39" borderId="10" xfId="0" applyFont="1" applyFill="1" applyBorder="1" applyAlignment="1">
      <alignment vertical="top"/>
    </xf>
    <xf numFmtId="0" fontId="8" fillId="39" borderId="10" xfId="0" applyFont="1" applyFill="1" applyBorder="1" applyAlignment="1">
      <alignment vertical="top"/>
    </xf>
    <xf numFmtId="164" fontId="0" fillId="39" borderId="10" xfId="0" applyNumberFormat="1" applyFill="1" applyBorder="1" applyAlignment="1">
      <alignment vertical="top"/>
    </xf>
    <xf numFmtId="0" fontId="0" fillId="39" borderId="10" xfId="0" applyFill="1" applyBorder="1" applyAlignment="1">
      <alignment/>
    </xf>
    <xf numFmtId="0" fontId="5" fillId="33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164" fontId="19" fillId="0" borderId="10" xfId="0" applyNumberFormat="1" applyFont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vertical="top"/>
      <protection/>
    </xf>
    <xf numFmtId="0" fontId="8" fillId="33" borderId="12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164" fontId="0" fillId="33" borderId="12" xfId="0" applyNumberFormat="1" applyFill="1" applyBorder="1" applyAlignment="1">
      <alignment vertical="top"/>
    </xf>
    <xf numFmtId="2" fontId="0" fillId="33" borderId="12" xfId="0" applyNumberFormat="1" applyFill="1" applyBorder="1" applyAlignment="1">
      <alignment vertical="top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7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9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wrapText="1"/>
    </xf>
    <xf numFmtId="164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0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/>
    </xf>
    <xf numFmtId="164" fontId="7" fillId="0" borderId="17" xfId="0" applyNumberFormat="1" applyFont="1" applyBorder="1" applyAlignment="1">
      <alignment vertical="top"/>
    </xf>
    <xf numFmtId="0" fontId="8" fillId="0" borderId="17" xfId="0" applyFont="1" applyBorder="1" applyAlignment="1">
      <alignment vertical="top"/>
    </xf>
    <xf numFmtId="2" fontId="8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164" fontId="0" fillId="0" borderId="17" xfId="0" applyNumberForma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164" fontId="19" fillId="0" borderId="17" xfId="0" applyNumberFormat="1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166" fontId="0" fillId="0" borderId="17" xfId="0" applyNumberFormat="1" applyBorder="1" applyAlignment="1">
      <alignment/>
    </xf>
    <xf numFmtId="4" fontId="8" fillId="0" borderId="17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4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4" fontId="8" fillId="0" borderId="11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/>
    </xf>
    <xf numFmtId="4" fontId="9" fillId="0" borderId="11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 vertical="top"/>
    </xf>
    <xf numFmtId="4" fontId="1" fillId="0" borderId="12" xfId="0" applyNumberFormat="1" applyFont="1" applyFill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2" fillId="33" borderId="12" xfId="0" applyNumberFormat="1" applyFont="1" applyFill="1" applyBorder="1" applyAlignment="1" applyProtection="1">
      <alignment vertical="top" wrapText="1"/>
      <protection/>
    </xf>
    <xf numFmtId="0" fontId="7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7" xfId="0" applyFont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7"/>
  <sheetViews>
    <sheetView tabSelected="1" view="pageBreakPreview" zoomScaleSheetLayoutView="100" zoomScalePageLayoutView="0" workbookViewId="0" topLeftCell="A1">
      <pane ySplit="5" topLeftCell="A141" activePane="bottomLeft" state="frozen"/>
      <selection pane="topLeft" activeCell="A1" sqref="A1"/>
      <selection pane="bottomLeft" activeCell="AE145" sqref="AE145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11.00390625" style="0" customWidth="1"/>
    <col min="4" max="20" width="0" style="0" hidden="1" customWidth="1"/>
    <col min="21" max="21" width="10.57421875" style="0" customWidth="1"/>
    <col min="22" max="28" width="0" style="0" hidden="1" customWidth="1"/>
    <col min="29" max="29" width="13.421875" style="0" customWidth="1"/>
    <col min="30" max="30" width="12.421875" style="1" customWidth="1"/>
    <col min="31" max="31" width="12.00390625" style="0" customWidth="1"/>
    <col min="32" max="32" width="10.28125" style="0" bestFit="1" customWidth="1"/>
    <col min="33" max="35" width="9.140625" style="0" hidden="1" customWidth="1"/>
    <col min="36" max="36" width="14.8515625" style="0" customWidth="1"/>
  </cols>
  <sheetData>
    <row r="1" spans="1:36" ht="12.7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</row>
    <row r="2" spans="1:36" ht="12.7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36" ht="16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</row>
    <row r="4" spans="1:36" ht="27.7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</row>
    <row r="5" spans="1:36" ht="51.7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3" t="s">
        <v>9</v>
      </c>
      <c r="J5" s="3" t="s">
        <v>10</v>
      </c>
      <c r="K5" s="4" t="str">
        <f>G5</f>
        <v>Номер, дата постановле-     ния</v>
      </c>
      <c r="L5" s="3" t="s">
        <v>11</v>
      </c>
      <c r="M5" s="3" t="s">
        <v>12</v>
      </c>
      <c r="N5" s="3" t="s">
        <v>10</v>
      </c>
      <c r="O5" s="4" t="str">
        <f>G5</f>
        <v>Номер, дата постановле-     ния</v>
      </c>
      <c r="P5" s="3" t="s">
        <v>13</v>
      </c>
      <c r="Q5" s="3" t="s">
        <v>14</v>
      </c>
      <c r="R5" s="3" t="s">
        <v>10</v>
      </c>
      <c r="S5" s="4" t="s">
        <v>15</v>
      </c>
      <c r="T5" s="3" t="s">
        <v>16</v>
      </c>
      <c r="U5" s="3" t="s">
        <v>17</v>
      </c>
      <c r="V5" s="3" t="s">
        <v>10</v>
      </c>
      <c r="W5" s="3" t="s">
        <v>18</v>
      </c>
      <c r="X5" s="3" t="s">
        <v>19</v>
      </c>
      <c r="Y5" s="3" t="s">
        <v>10</v>
      </c>
      <c r="Z5" s="3" t="s">
        <v>20</v>
      </c>
      <c r="AA5" s="3" t="s">
        <v>21</v>
      </c>
      <c r="AB5" s="3" t="s">
        <v>10</v>
      </c>
      <c r="AC5" s="4" t="s">
        <v>15</v>
      </c>
      <c r="AD5" s="5" t="s">
        <v>18</v>
      </c>
      <c r="AE5" s="3" t="s">
        <v>19</v>
      </c>
      <c r="AF5" s="3" t="s">
        <v>10</v>
      </c>
      <c r="AG5" s="3" t="s">
        <v>20</v>
      </c>
      <c r="AH5" s="3" t="s">
        <v>21</v>
      </c>
      <c r="AI5" s="3" t="s">
        <v>10</v>
      </c>
      <c r="AJ5" s="4" t="s">
        <v>15</v>
      </c>
    </row>
    <row r="6" spans="1:36" s="12" customFormat="1" ht="22.5" customHeight="1">
      <c r="A6" s="6" t="s">
        <v>22</v>
      </c>
      <c r="B6" s="7" t="s">
        <v>23</v>
      </c>
      <c r="C6" s="8"/>
      <c r="D6" s="8"/>
      <c r="E6" s="8"/>
      <c r="F6" s="8"/>
      <c r="G6" s="8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0"/>
      <c r="AF6" s="10"/>
      <c r="AG6" s="10"/>
      <c r="AH6" s="10"/>
      <c r="AI6" s="10"/>
      <c r="AJ6" s="10"/>
    </row>
    <row r="7" spans="1:36" s="23" customFormat="1" ht="50.25" customHeight="1">
      <c r="A7" s="13" t="s">
        <v>24</v>
      </c>
      <c r="B7" s="14" t="s">
        <v>25</v>
      </c>
      <c r="C7" s="15" t="s">
        <v>26</v>
      </c>
      <c r="D7" s="15">
        <v>1006.67</v>
      </c>
      <c r="E7" s="15">
        <v>1067.07</v>
      </c>
      <c r="F7" s="15">
        <v>1123.62</v>
      </c>
      <c r="G7" s="15" t="s">
        <v>27</v>
      </c>
      <c r="H7" s="14">
        <v>1123.62</v>
      </c>
      <c r="I7" s="16">
        <v>1260.77</v>
      </c>
      <c r="J7" s="17">
        <f>I7/H7*100</f>
        <v>112.20608390737084</v>
      </c>
      <c r="K7" s="15" t="s">
        <v>28</v>
      </c>
      <c r="L7" s="18">
        <v>1260.77</v>
      </c>
      <c r="M7" s="18">
        <v>1311.19</v>
      </c>
      <c r="N7" s="19">
        <f aca="true" t="shared" si="0" ref="N7:N15">M7/L7*100</f>
        <v>103.99914338063247</v>
      </c>
      <c r="O7" s="20" t="s">
        <v>29</v>
      </c>
      <c r="P7" s="18">
        <v>1311.19</v>
      </c>
      <c r="Q7" s="21">
        <v>1418.7</v>
      </c>
      <c r="R7" s="19">
        <f aca="true" t="shared" si="1" ref="R7:R15">Q7/P7*100</f>
        <v>108.19942189919081</v>
      </c>
      <c r="S7" s="20" t="s">
        <v>30</v>
      </c>
      <c r="T7" s="21">
        <v>1418.7</v>
      </c>
      <c r="U7" s="182">
        <v>1443.85</v>
      </c>
      <c r="V7" s="19">
        <f aca="true" t="shared" si="2" ref="V7:V15">U7/T7*100</f>
        <v>101.77274970042996</v>
      </c>
      <c r="W7" s="18">
        <v>1443.85</v>
      </c>
      <c r="X7" s="21">
        <v>1485.1</v>
      </c>
      <c r="Y7" s="19">
        <f aca="true" t="shared" si="3" ref="Y7:Y15">X7/W7*100</f>
        <v>102.85694497350832</v>
      </c>
      <c r="Z7" s="18">
        <v>1485.1</v>
      </c>
      <c r="AA7" s="21">
        <v>1538.87</v>
      </c>
      <c r="AB7" s="19">
        <f aca="true" t="shared" si="4" ref="AB7:AB15">AA7/Z7*100</f>
        <v>103.62063160729917</v>
      </c>
      <c r="AC7" s="20" t="s">
        <v>31</v>
      </c>
      <c r="AD7" s="183">
        <v>1443.85</v>
      </c>
      <c r="AE7" s="182">
        <v>1472.58</v>
      </c>
      <c r="AF7" s="19">
        <f aca="true" t="shared" si="5" ref="AF7:AF15">AE7/AD7*100</f>
        <v>101.9898188870035</v>
      </c>
      <c r="AG7" s="21">
        <v>1485.1</v>
      </c>
      <c r="AH7" s="21">
        <v>1538.87</v>
      </c>
      <c r="AI7" s="19">
        <f>AH7/AG7*100</f>
        <v>103.62063160729917</v>
      </c>
      <c r="AJ7" s="20" t="s">
        <v>32</v>
      </c>
    </row>
    <row r="8" spans="1:36" ht="36.75" customHeight="1" hidden="1">
      <c r="A8" s="24" t="s">
        <v>33</v>
      </c>
      <c r="B8" s="25" t="s">
        <v>34</v>
      </c>
      <c r="C8" s="26" t="s">
        <v>35</v>
      </c>
      <c r="D8" s="26">
        <v>1332.55</v>
      </c>
      <c r="E8" s="26">
        <v>1412.5</v>
      </c>
      <c r="F8" s="26">
        <v>1487.36</v>
      </c>
      <c r="G8" s="26" t="s">
        <v>36</v>
      </c>
      <c r="H8" s="25">
        <v>0</v>
      </c>
      <c r="I8" s="27">
        <v>0</v>
      </c>
      <c r="J8" s="28"/>
      <c r="K8" s="25">
        <v>0</v>
      </c>
      <c r="L8" s="29"/>
      <c r="M8" s="29"/>
      <c r="N8" s="30" t="e">
        <f t="shared" si="0"/>
        <v>#DIV/0!</v>
      </c>
      <c r="O8" s="31"/>
      <c r="P8" s="30"/>
      <c r="Q8" s="32"/>
      <c r="R8" s="33" t="e">
        <f t="shared" si="1"/>
        <v>#DIV/0!</v>
      </c>
      <c r="S8" s="31"/>
      <c r="T8" s="32"/>
      <c r="U8" s="185"/>
      <c r="V8" s="33" t="e">
        <f t="shared" si="2"/>
        <v>#DIV/0!</v>
      </c>
      <c r="W8" s="30"/>
      <c r="X8" s="32"/>
      <c r="Y8" s="33" t="e">
        <f t="shared" si="3"/>
        <v>#DIV/0!</v>
      </c>
      <c r="Z8" s="30"/>
      <c r="AA8" s="32"/>
      <c r="AB8" s="33" t="e">
        <f t="shared" si="4"/>
        <v>#DIV/0!</v>
      </c>
      <c r="AC8" s="31"/>
      <c r="AD8" s="199"/>
      <c r="AE8" s="185"/>
      <c r="AF8" s="33" t="e">
        <f t="shared" si="5"/>
        <v>#DIV/0!</v>
      </c>
      <c r="AG8" s="30"/>
      <c r="AH8" s="32"/>
      <c r="AI8" s="33" t="e">
        <f>AH8/AG8*100</f>
        <v>#DIV/0!</v>
      </c>
      <c r="AJ8" s="31"/>
    </row>
    <row r="9" spans="1:36" ht="33.75" customHeight="1">
      <c r="A9" s="13" t="s">
        <v>33</v>
      </c>
      <c r="B9" s="14" t="s">
        <v>37</v>
      </c>
      <c r="C9" s="15" t="s">
        <v>35</v>
      </c>
      <c r="D9" s="15">
        <v>1470.84</v>
      </c>
      <c r="E9" s="15">
        <v>1559.07</v>
      </c>
      <c r="F9" s="15">
        <v>1623.36</v>
      </c>
      <c r="G9" s="15" t="s">
        <v>38</v>
      </c>
      <c r="H9" s="14">
        <v>1623.36</v>
      </c>
      <c r="I9" s="16">
        <v>1815.22</v>
      </c>
      <c r="J9" s="17">
        <f>I9/H9*100</f>
        <v>111.81869702345753</v>
      </c>
      <c r="K9" s="15" t="s">
        <v>39</v>
      </c>
      <c r="L9" s="34">
        <v>1815.22</v>
      </c>
      <c r="M9" s="34">
        <v>1887.82</v>
      </c>
      <c r="N9" s="19">
        <f t="shared" si="0"/>
        <v>103.99951521027752</v>
      </c>
      <c r="O9" s="20" t="s">
        <v>40</v>
      </c>
      <c r="P9" s="34">
        <v>1887.82</v>
      </c>
      <c r="Q9" s="21">
        <v>2042.61</v>
      </c>
      <c r="R9" s="19">
        <f t="shared" si="1"/>
        <v>108.19940460425252</v>
      </c>
      <c r="S9" s="20" t="s">
        <v>41</v>
      </c>
      <c r="T9" s="21">
        <v>2042.61</v>
      </c>
      <c r="U9" s="182">
        <v>2110.05</v>
      </c>
      <c r="V9" s="19">
        <f t="shared" si="2"/>
        <v>103.30165817263209</v>
      </c>
      <c r="W9" s="34">
        <v>2110.05</v>
      </c>
      <c r="X9" s="21">
        <v>2265.39</v>
      </c>
      <c r="Y9" s="19">
        <f t="shared" si="3"/>
        <v>107.361910855193</v>
      </c>
      <c r="Z9" s="34">
        <v>2265.39</v>
      </c>
      <c r="AA9" s="21">
        <v>2410.95</v>
      </c>
      <c r="AB9" s="19">
        <f t="shared" si="4"/>
        <v>106.42538370876538</v>
      </c>
      <c r="AC9" s="20" t="s">
        <v>42</v>
      </c>
      <c r="AD9" s="200">
        <v>2110.05</v>
      </c>
      <c r="AE9" s="182">
        <v>2152.04</v>
      </c>
      <c r="AF9" s="19">
        <f t="shared" si="5"/>
        <v>101.99000023696121</v>
      </c>
      <c r="AG9" s="34">
        <v>2265.39</v>
      </c>
      <c r="AH9" s="21">
        <v>2410.95</v>
      </c>
      <c r="AI9" s="19">
        <v>106.4</v>
      </c>
      <c r="AJ9" s="20" t="s">
        <v>43</v>
      </c>
    </row>
    <row r="10" spans="1:36" ht="33.75" customHeight="1" hidden="1">
      <c r="A10" s="13" t="s">
        <v>44</v>
      </c>
      <c r="B10" s="14" t="s">
        <v>45</v>
      </c>
      <c r="C10" s="15" t="s">
        <v>46</v>
      </c>
      <c r="D10" s="15">
        <v>1136.23</v>
      </c>
      <c r="E10" s="35">
        <v>1204.4</v>
      </c>
      <c r="F10" s="35">
        <v>1268.24</v>
      </c>
      <c r="G10" s="15" t="s">
        <v>47</v>
      </c>
      <c r="H10" s="36">
        <v>0</v>
      </c>
      <c r="I10" s="16">
        <v>0</v>
      </c>
      <c r="J10" s="17"/>
      <c r="K10" s="14">
        <v>0</v>
      </c>
      <c r="L10" s="18"/>
      <c r="M10" s="18"/>
      <c r="N10" s="19" t="e">
        <f t="shared" si="0"/>
        <v>#DIV/0!</v>
      </c>
      <c r="O10" s="20"/>
      <c r="P10" s="19"/>
      <c r="Q10" s="37"/>
      <c r="R10" s="19" t="e">
        <f t="shared" si="1"/>
        <v>#DIV/0!</v>
      </c>
      <c r="S10" s="20"/>
      <c r="T10" s="37"/>
      <c r="U10" s="182"/>
      <c r="V10" s="19" t="e">
        <f t="shared" si="2"/>
        <v>#DIV/0!</v>
      </c>
      <c r="W10" s="19"/>
      <c r="X10" s="37"/>
      <c r="Y10" s="19" t="e">
        <f t="shared" si="3"/>
        <v>#DIV/0!</v>
      </c>
      <c r="Z10" s="19"/>
      <c r="AA10" s="37"/>
      <c r="AB10" s="19" t="e">
        <f t="shared" si="4"/>
        <v>#DIV/0!</v>
      </c>
      <c r="AC10" s="20"/>
      <c r="AD10" s="201"/>
      <c r="AE10" s="182"/>
      <c r="AF10" s="19" t="e">
        <f t="shared" si="5"/>
        <v>#DIV/0!</v>
      </c>
      <c r="AG10" s="19"/>
      <c r="AH10" s="37"/>
      <c r="AI10" s="19" t="e">
        <f aca="true" t="shared" si="6" ref="AI10:AI15">AH10/AG10*100</f>
        <v>#DIV/0!</v>
      </c>
      <c r="AJ10" s="20"/>
    </row>
    <row r="11" spans="1:36" ht="60" customHeight="1">
      <c r="A11" s="13" t="s">
        <v>48</v>
      </c>
      <c r="B11" s="14" t="s">
        <v>49</v>
      </c>
      <c r="C11" s="15" t="s">
        <v>26</v>
      </c>
      <c r="D11" s="15">
        <v>1369.58</v>
      </c>
      <c r="E11" s="15">
        <v>1451.75</v>
      </c>
      <c r="F11" s="15">
        <v>1528.69</v>
      </c>
      <c r="G11" s="15" t="s">
        <v>50</v>
      </c>
      <c r="H11" s="14">
        <v>1528.69</v>
      </c>
      <c r="I11" s="16">
        <v>1663.19</v>
      </c>
      <c r="J11" s="17">
        <f>I11/H11*100</f>
        <v>108.79838292917465</v>
      </c>
      <c r="K11" s="15" t="s">
        <v>51</v>
      </c>
      <c r="L11" s="18">
        <v>1663.19</v>
      </c>
      <c r="M11" s="18">
        <v>1729.71</v>
      </c>
      <c r="N11" s="19">
        <f t="shared" si="0"/>
        <v>103.99954304679562</v>
      </c>
      <c r="O11" s="20" t="s">
        <v>52</v>
      </c>
      <c r="P11" s="18">
        <v>1729.71</v>
      </c>
      <c r="Q11" s="21">
        <v>1871.55</v>
      </c>
      <c r="R11" s="19">
        <f t="shared" si="1"/>
        <v>108.20021853374264</v>
      </c>
      <c r="S11" s="20" t="s">
        <v>53</v>
      </c>
      <c r="T11" s="21">
        <v>1871.55</v>
      </c>
      <c r="U11" s="182">
        <v>1933.39</v>
      </c>
      <c r="V11" s="19">
        <f t="shared" si="2"/>
        <v>103.3042130854105</v>
      </c>
      <c r="W11" s="18">
        <v>1933.39</v>
      </c>
      <c r="X11" s="21">
        <v>1946.88</v>
      </c>
      <c r="Y11" s="19">
        <f t="shared" si="3"/>
        <v>100.6977381697433</v>
      </c>
      <c r="Z11" s="18">
        <v>1946.88</v>
      </c>
      <c r="AA11" s="21">
        <v>2012.86</v>
      </c>
      <c r="AB11" s="19">
        <f t="shared" si="4"/>
        <v>103.38901216305061</v>
      </c>
      <c r="AC11" s="20" t="s">
        <v>54</v>
      </c>
      <c r="AD11" s="183">
        <v>1933.39</v>
      </c>
      <c r="AE11" s="182">
        <v>1969.69</v>
      </c>
      <c r="AF11" s="19">
        <f t="shared" si="5"/>
        <v>101.87753117581036</v>
      </c>
      <c r="AG11" s="18">
        <v>1946.88</v>
      </c>
      <c r="AH11" s="21">
        <v>2012.86</v>
      </c>
      <c r="AI11" s="19">
        <f t="shared" si="6"/>
        <v>103.38901216305061</v>
      </c>
      <c r="AJ11" s="20" t="s">
        <v>55</v>
      </c>
    </row>
    <row r="12" spans="1:36" s="40" customFormat="1" ht="32.25" customHeight="1">
      <c r="A12" s="13" t="s">
        <v>44</v>
      </c>
      <c r="B12" s="38" t="s">
        <v>56</v>
      </c>
      <c r="C12" s="15" t="s">
        <v>35</v>
      </c>
      <c r="D12" s="15">
        <v>1534.48</v>
      </c>
      <c r="E12" s="15">
        <v>1626.55</v>
      </c>
      <c r="F12" s="15">
        <v>1703.9</v>
      </c>
      <c r="G12" s="15" t="s">
        <v>57</v>
      </c>
      <c r="H12" s="14">
        <v>1703.9</v>
      </c>
      <c r="I12" s="16">
        <v>1913.16</v>
      </c>
      <c r="J12" s="17">
        <f>I12/H12*100</f>
        <v>112.28123716180527</v>
      </c>
      <c r="K12" s="15" t="s">
        <v>58</v>
      </c>
      <c r="L12" s="18">
        <v>1913.16</v>
      </c>
      <c r="M12" s="18">
        <v>1980.67</v>
      </c>
      <c r="N12" s="19">
        <f t="shared" si="0"/>
        <v>103.52871688724414</v>
      </c>
      <c r="O12" s="20" t="s">
        <v>59</v>
      </c>
      <c r="P12" s="18">
        <v>1980.67</v>
      </c>
      <c r="Q12" s="21">
        <v>2132</v>
      </c>
      <c r="R12" s="19">
        <f t="shared" si="1"/>
        <v>107.6403439240257</v>
      </c>
      <c r="S12" s="20" t="s">
        <v>60</v>
      </c>
      <c r="T12" s="21">
        <v>2132</v>
      </c>
      <c r="U12" s="182">
        <v>2173.24</v>
      </c>
      <c r="V12" s="19">
        <f t="shared" si="2"/>
        <v>101.9343339587242</v>
      </c>
      <c r="W12" s="21">
        <v>2173.24</v>
      </c>
      <c r="X12" s="21">
        <v>2239.41</v>
      </c>
      <c r="Y12" s="19">
        <f t="shared" si="3"/>
        <v>103.04476265851908</v>
      </c>
      <c r="Z12" s="21">
        <v>2239.41</v>
      </c>
      <c r="AA12" s="21">
        <v>2323.19</v>
      </c>
      <c r="AB12" s="19">
        <f t="shared" si="4"/>
        <v>103.74116396729495</v>
      </c>
      <c r="AC12" s="20" t="s">
        <v>61</v>
      </c>
      <c r="AD12" s="183">
        <v>2173.24</v>
      </c>
      <c r="AE12" s="182">
        <v>2216.7</v>
      </c>
      <c r="AF12" s="19">
        <f t="shared" si="5"/>
        <v>101.99977913161915</v>
      </c>
      <c r="AG12" s="21">
        <v>2239.41</v>
      </c>
      <c r="AH12" s="21">
        <v>2323.19</v>
      </c>
      <c r="AI12" s="19">
        <f t="shared" si="6"/>
        <v>103.74116396729495</v>
      </c>
      <c r="AJ12" s="20" t="s">
        <v>62</v>
      </c>
    </row>
    <row r="13" spans="1:36" s="23" customFormat="1" ht="34.5" customHeight="1">
      <c r="A13" s="13" t="s">
        <v>63</v>
      </c>
      <c r="B13" s="14" t="s">
        <v>64</v>
      </c>
      <c r="C13" s="15" t="s">
        <v>65</v>
      </c>
      <c r="D13" s="15">
        <v>789.63</v>
      </c>
      <c r="E13" s="15">
        <v>837.01</v>
      </c>
      <c r="F13" s="15">
        <v>880.75</v>
      </c>
      <c r="G13" s="15" t="s">
        <v>66</v>
      </c>
      <c r="H13" s="14">
        <v>880.75</v>
      </c>
      <c r="I13" s="16">
        <v>989.91</v>
      </c>
      <c r="J13" s="17">
        <f>I13/H13*100</f>
        <v>112.39398240136246</v>
      </c>
      <c r="K13" s="15" t="s">
        <v>67</v>
      </c>
      <c r="L13" s="18">
        <v>989.91</v>
      </c>
      <c r="M13" s="18">
        <v>1014.92</v>
      </c>
      <c r="N13" s="19">
        <f t="shared" si="0"/>
        <v>102.52649230738149</v>
      </c>
      <c r="O13" s="20" t="s">
        <v>68</v>
      </c>
      <c r="P13" s="18">
        <v>1014.92</v>
      </c>
      <c r="Q13" s="21">
        <v>1278.15</v>
      </c>
      <c r="R13" s="19">
        <f t="shared" si="1"/>
        <v>125.9360343672408</v>
      </c>
      <c r="S13" s="20" t="s">
        <v>69</v>
      </c>
      <c r="T13" s="21">
        <v>1278.15</v>
      </c>
      <c r="U13" s="182">
        <v>1320.25</v>
      </c>
      <c r="V13" s="19">
        <f t="shared" si="2"/>
        <v>103.29382310370457</v>
      </c>
      <c r="W13" s="18">
        <v>1320.25</v>
      </c>
      <c r="X13" s="21">
        <v>1347.23</v>
      </c>
      <c r="Y13" s="19">
        <f t="shared" si="3"/>
        <v>102.04355235750803</v>
      </c>
      <c r="Z13" s="18">
        <v>1347.23</v>
      </c>
      <c r="AA13" s="21">
        <v>1418.07</v>
      </c>
      <c r="AB13" s="19">
        <f t="shared" si="4"/>
        <v>105.25819644752565</v>
      </c>
      <c r="AC13" s="20" t="s">
        <v>70</v>
      </c>
      <c r="AD13" s="183">
        <v>1320.25</v>
      </c>
      <c r="AE13" s="182">
        <v>1346.52</v>
      </c>
      <c r="AF13" s="19">
        <f t="shared" si="5"/>
        <v>101.9897746638894</v>
      </c>
      <c r="AG13" s="18">
        <v>1347.23</v>
      </c>
      <c r="AH13" s="21">
        <v>1418.07</v>
      </c>
      <c r="AI13" s="19">
        <f t="shared" si="6"/>
        <v>105.25819644752565</v>
      </c>
      <c r="AJ13" s="20" t="s">
        <v>71</v>
      </c>
    </row>
    <row r="14" spans="1:36" s="23" customFormat="1" ht="33" customHeight="1">
      <c r="A14" s="13" t="s">
        <v>72</v>
      </c>
      <c r="B14" s="14" t="s">
        <v>73</v>
      </c>
      <c r="C14" s="15" t="s">
        <v>74</v>
      </c>
      <c r="D14" s="15">
        <v>1070.41</v>
      </c>
      <c r="E14" s="15">
        <v>1134.64</v>
      </c>
      <c r="F14" s="15">
        <v>1173.83</v>
      </c>
      <c r="G14" s="15" t="s">
        <v>75</v>
      </c>
      <c r="H14" s="14">
        <v>1173.83</v>
      </c>
      <c r="I14" s="16">
        <v>1317.53</v>
      </c>
      <c r="J14" s="17">
        <f>I14/H14*100</f>
        <v>112.24197711764054</v>
      </c>
      <c r="K14" s="15" t="s">
        <v>76</v>
      </c>
      <c r="L14" s="18">
        <v>1317.53</v>
      </c>
      <c r="M14" s="18">
        <v>1370.23</v>
      </c>
      <c r="N14" s="19">
        <f t="shared" si="0"/>
        <v>103.99990892047998</v>
      </c>
      <c r="O14" s="20" t="s">
        <v>77</v>
      </c>
      <c r="P14" s="18">
        <v>1370.23</v>
      </c>
      <c r="Q14" s="21">
        <v>1467.46</v>
      </c>
      <c r="R14" s="19">
        <f t="shared" si="1"/>
        <v>107.09588901133387</v>
      </c>
      <c r="S14" s="20" t="s">
        <v>78</v>
      </c>
      <c r="T14" s="21">
        <v>1467.46</v>
      </c>
      <c r="U14" s="182">
        <v>1515.39</v>
      </c>
      <c r="V14" s="19">
        <f t="shared" si="2"/>
        <v>103.2661878347621</v>
      </c>
      <c r="W14" s="18">
        <v>1515.39</v>
      </c>
      <c r="X14" s="21">
        <v>1573.39</v>
      </c>
      <c r="Y14" s="19">
        <f t="shared" si="3"/>
        <v>103.82739756762285</v>
      </c>
      <c r="Z14" s="18">
        <v>1573.39</v>
      </c>
      <c r="AA14" s="21">
        <v>1632.39</v>
      </c>
      <c r="AB14" s="19">
        <f t="shared" si="4"/>
        <v>103.74986494130508</v>
      </c>
      <c r="AC14" s="20" t="s">
        <v>79</v>
      </c>
      <c r="AD14" s="183">
        <v>1515.39</v>
      </c>
      <c r="AE14" s="182">
        <v>1545.43</v>
      </c>
      <c r="AF14" s="19">
        <f t="shared" si="5"/>
        <v>101.9823279815757</v>
      </c>
      <c r="AG14" s="18">
        <v>1573.39</v>
      </c>
      <c r="AH14" s="21">
        <v>1632.68</v>
      </c>
      <c r="AI14" s="19">
        <f t="shared" si="6"/>
        <v>103.76829648084708</v>
      </c>
      <c r="AJ14" s="20" t="s">
        <v>80</v>
      </c>
    </row>
    <row r="15" spans="1:36" ht="48" customHeight="1">
      <c r="A15" s="13" t="s">
        <v>81</v>
      </c>
      <c r="B15" s="14" t="s">
        <v>82</v>
      </c>
      <c r="C15" s="15" t="s">
        <v>83</v>
      </c>
      <c r="D15" s="15">
        <v>1254.85</v>
      </c>
      <c r="E15" s="15">
        <v>1330.15</v>
      </c>
      <c r="F15" s="15">
        <v>1392.72</v>
      </c>
      <c r="G15" s="15" t="s">
        <v>84</v>
      </c>
      <c r="H15" s="14">
        <v>1392.72</v>
      </c>
      <c r="I15" s="16">
        <v>1553.33</v>
      </c>
      <c r="J15" s="17">
        <f>I15/H15*100</f>
        <v>111.53210982824974</v>
      </c>
      <c r="K15" s="15" t="s">
        <v>85</v>
      </c>
      <c r="L15" s="18">
        <v>1553.33</v>
      </c>
      <c r="M15" s="18">
        <v>1615.47</v>
      </c>
      <c r="N15" s="19">
        <f t="shared" si="0"/>
        <v>104.00043776917978</v>
      </c>
      <c r="O15" s="20" t="s">
        <v>86</v>
      </c>
      <c r="P15" s="18">
        <v>1615.47</v>
      </c>
      <c r="Q15" s="21">
        <v>1747.93</v>
      </c>
      <c r="R15" s="19">
        <f t="shared" si="1"/>
        <v>108.19947136127568</v>
      </c>
      <c r="S15" s="20" t="s">
        <v>87</v>
      </c>
      <c r="T15" s="21">
        <v>1747.93</v>
      </c>
      <c r="U15" s="182">
        <v>1803.25</v>
      </c>
      <c r="V15" s="19">
        <f t="shared" si="2"/>
        <v>103.16488646570514</v>
      </c>
      <c r="W15" s="18">
        <v>1803.25</v>
      </c>
      <c r="X15" s="21">
        <v>1871.49</v>
      </c>
      <c r="Y15" s="19">
        <f t="shared" si="3"/>
        <v>103.78427838624707</v>
      </c>
      <c r="Z15" s="18">
        <v>1871.49</v>
      </c>
      <c r="AA15" s="21">
        <v>1941.04</v>
      </c>
      <c r="AB15" s="19">
        <f t="shared" si="4"/>
        <v>103.71629022864136</v>
      </c>
      <c r="AC15" s="20" t="s">
        <v>88</v>
      </c>
      <c r="AD15" s="183">
        <v>1803.25</v>
      </c>
      <c r="AE15" s="182">
        <v>1838.1</v>
      </c>
      <c r="AF15" s="19">
        <f t="shared" si="5"/>
        <v>101.93262165534452</v>
      </c>
      <c r="AG15" s="18">
        <v>1871.49</v>
      </c>
      <c r="AH15" s="21">
        <v>1941.04</v>
      </c>
      <c r="AI15" s="19">
        <f t="shared" si="6"/>
        <v>103.71629022864136</v>
      </c>
      <c r="AJ15" s="20" t="s">
        <v>89</v>
      </c>
    </row>
    <row r="16" spans="1:36" ht="48" customHeight="1">
      <c r="A16" s="218" t="s">
        <v>90</v>
      </c>
      <c r="B16" s="14" t="s">
        <v>91</v>
      </c>
      <c r="C16" s="15"/>
      <c r="D16" s="15"/>
      <c r="E16" s="15"/>
      <c r="F16" s="15"/>
      <c r="G16" s="15"/>
      <c r="H16" s="14"/>
      <c r="I16" s="16"/>
      <c r="J16" s="17"/>
      <c r="K16" s="15"/>
      <c r="L16" s="18"/>
      <c r="M16" s="18"/>
      <c r="N16" s="19"/>
      <c r="O16" s="20"/>
      <c r="P16" s="18"/>
      <c r="Q16" s="19"/>
      <c r="R16" s="19"/>
      <c r="S16" s="20"/>
      <c r="T16" s="41"/>
      <c r="U16" s="189"/>
      <c r="V16" s="41"/>
      <c r="W16" s="42"/>
      <c r="X16" s="42"/>
      <c r="Y16" s="19"/>
      <c r="Z16" s="42"/>
      <c r="AA16" s="42"/>
      <c r="AB16" s="19"/>
      <c r="AC16" s="42"/>
      <c r="AD16" s="197"/>
      <c r="AE16" s="198"/>
      <c r="AF16" s="19"/>
      <c r="AG16" s="42"/>
      <c r="AH16" s="42"/>
      <c r="AI16" s="19"/>
      <c r="AJ16" s="42"/>
    </row>
    <row r="17" spans="1:36" ht="33.75" customHeight="1">
      <c r="A17" s="218"/>
      <c r="B17" s="44" t="s">
        <v>92</v>
      </c>
      <c r="C17" s="15" t="s">
        <v>93</v>
      </c>
      <c r="D17" s="15"/>
      <c r="E17" s="15"/>
      <c r="F17" s="15"/>
      <c r="G17" s="15"/>
      <c r="H17" s="14">
        <v>1313.95</v>
      </c>
      <c r="I17" s="16">
        <v>1475.63</v>
      </c>
      <c r="J17" s="17">
        <f>I17/H17*100</f>
        <v>112.30488222535104</v>
      </c>
      <c r="K17" s="15" t="s">
        <v>94</v>
      </c>
      <c r="L17" s="18">
        <v>1475.63</v>
      </c>
      <c r="M17" s="18">
        <v>1534.65</v>
      </c>
      <c r="N17" s="19">
        <f>M17/L17*100</f>
        <v>103.99964760814025</v>
      </c>
      <c r="O17" s="20" t="s">
        <v>95</v>
      </c>
      <c r="P17" s="18">
        <v>1534.65</v>
      </c>
      <c r="Q17" s="21">
        <v>1660.5</v>
      </c>
      <c r="R17" s="19">
        <f>Q17/P17*100</f>
        <v>108.2005669045059</v>
      </c>
      <c r="S17" s="20" t="s">
        <v>96</v>
      </c>
      <c r="T17" s="45">
        <v>1660.5</v>
      </c>
      <c r="U17" s="188">
        <v>1715.3</v>
      </c>
      <c r="V17" s="46">
        <f>U17/T17*100</f>
        <v>103.30021077988559</v>
      </c>
      <c r="W17" s="29">
        <v>1715.3</v>
      </c>
      <c r="X17" s="29">
        <v>1786.66</v>
      </c>
      <c r="Y17" s="19">
        <f>X17/W17*100</f>
        <v>104.16020521191629</v>
      </c>
      <c r="Z17" s="29">
        <v>1786.66</v>
      </c>
      <c r="AA17" s="29">
        <v>1848.86</v>
      </c>
      <c r="AB17" s="19">
        <f>AA17/Z17*100</f>
        <v>103.48135627371744</v>
      </c>
      <c r="AC17" s="223" t="s">
        <v>97</v>
      </c>
      <c r="AD17" s="184">
        <v>1715.3</v>
      </c>
      <c r="AE17" s="185">
        <v>1749.6</v>
      </c>
      <c r="AF17" s="19">
        <f>AE17/AD17*100</f>
        <v>101.99965020696087</v>
      </c>
      <c r="AG17" s="29">
        <v>1786.66</v>
      </c>
      <c r="AH17" s="29">
        <v>1848.86</v>
      </c>
      <c r="AI17" s="19">
        <f>AH17/AG17*100</f>
        <v>103.48135627371744</v>
      </c>
      <c r="AJ17" s="223" t="s">
        <v>98</v>
      </c>
    </row>
    <row r="18" spans="1:36" ht="75" customHeight="1">
      <c r="A18" s="218"/>
      <c r="B18" s="44" t="s">
        <v>99</v>
      </c>
      <c r="C18" s="15" t="s">
        <v>35</v>
      </c>
      <c r="D18" s="15"/>
      <c r="E18" s="15"/>
      <c r="F18" s="15"/>
      <c r="G18" s="15"/>
      <c r="H18" s="14"/>
      <c r="I18" s="16"/>
      <c r="J18" s="17"/>
      <c r="K18" s="15"/>
      <c r="L18" s="18">
        <v>1843.2</v>
      </c>
      <c r="M18" s="18">
        <v>1902.22</v>
      </c>
      <c r="N18" s="19">
        <f>M18/L18*100</f>
        <v>103.20203993055554</v>
      </c>
      <c r="O18" s="20" t="s">
        <v>95</v>
      </c>
      <c r="P18" s="18">
        <v>1902.22</v>
      </c>
      <c r="Q18" s="21">
        <v>1932.88</v>
      </c>
      <c r="R18" s="19">
        <f>Q18/P18*100</f>
        <v>101.6118009483656</v>
      </c>
      <c r="S18" s="20" t="s">
        <v>96</v>
      </c>
      <c r="T18" s="21">
        <v>1932.88</v>
      </c>
      <c r="U18" s="182">
        <v>1996.67</v>
      </c>
      <c r="V18" s="19">
        <f>U18/T18*100</f>
        <v>103.3002566118952</v>
      </c>
      <c r="W18" s="29">
        <v>1996.67</v>
      </c>
      <c r="X18" s="29">
        <v>2079.29</v>
      </c>
      <c r="Y18" s="19">
        <f>X18/W18*100</f>
        <v>104.13788958616095</v>
      </c>
      <c r="Z18" s="29">
        <v>2079.29</v>
      </c>
      <c r="AA18" s="29">
        <v>2153.11</v>
      </c>
      <c r="AB18" s="19">
        <f>AA18/Z18*100</f>
        <v>103.55025032583238</v>
      </c>
      <c r="AC18" s="223"/>
      <c r="AD18" s="184">
        <v>1996.67</v>
      </c>
      <c r="AE18" s="185">
        <v>2036.6</v>
      </c>
      <c r="AF18" s="19">
        <f>AE18/AD18*100</f>
        <v>101.99982971647792</v>
      </c>
      <c r="AG18" s="29">
        <v>2079.29</v>
      </c>
      <c r="AH18" s="29">
        <v>2153.11</v>
      </c>
      <c r="AI18" s="19">
        <f>AH18/AG18*100</f>
        <v>103.55025032583238</v>
      </c>
      <c r="AJ18" s="223"/>
    </row>
    <row r="19" spans="1:36" ht="37.5" customHeight="1">
      <c r="A19" s="13" t="s">
        <v>100</v>
      </c>
      <c r="B19" s="14" t="s">
        <v>101</v>
      </c>
      <c r="C19" s="15" t="s">
        <v>102</v>
      </c>
      <c r="D19" s="15">
        <v>1034.05</v>
      </c>
      <c r="E19" s="15">
        <v>1096.09</v>
      </c>
      <c r="F19" s="15">
        <v>1154.17</v>
      </c>
      <c r="G19" s="15" t="s">
        <v>103</v>
      </c>
      <c r="H19" s="14">
        <v>1154.17</v>
      </c>
      <c r="I19" s="16">
        <v>1294.05</v>
      </c>
      <c r="J19" s="17">
        <f>I19/H19*100</f>
        <v>112.11953178474575</v>
      </c>
      <c r="K19" s="15" t="s">
        <v>104</v>
      </c>
      <c r="L19" s="18">
        <v>1294.05</v>
      </c>
      <c r="M19" s="21">
        <v>1345.8</v>
      </c>
      <c r="N19" s="19">
        <f>M19/L19*100</f>
        <v>103.99907267879911</v>
      </c>
      <c r="O19" s="20" t="s">
        <v>105</v>
      </c>
      <c r="P19" s="21">
        <v>1345.8</v>
      </c>
      <c r="Q19" s="21">
        <v>1456.16</v>
      </c>
      <c r="R19" s="19">
        <f>Q19/P19*100</f>
        <v>108.20032694308219</v>
      </c>
      <c r="S19" s="20" t="s">
        <v>106</v>
      </c>
      <c r="T19" s="21">
        <v>1456.16</v>
      </c>
      <c r="U19" s="182">
        <v>1504.13</v>
      </c>
      <c r="V19" s="19">
        <f>U19/T19*100</f>
        <v>103.29428084825842</v>
      </c>
      <c r="W19" s="29">
        <v>1504.13</v>
      </c>
      <c r="X19" s="29">
        <v>1559.82</v>
      </c>
      <c r="Y19" s="19">
        <f>X19/W19*100</f>
        <v>103.70247252564604</v>
      </c>
      <c r="Z19" s="29">
        <v>1559.82</v>
      </c>
      <c r="AA19" s="29">
        <v>1616.64</v>
      </c>
      <c r="AB19" s="19">
        <f>AA19/Z19*100</f>
        <v>103.64272800707775</v>
      </c>
      <c r="AC19" s="50" t="s">
        <v>107</v>
      </c>
      <c r="AD19" s="184">
        <v>1504.13</v>
      </c>
      <c r="AE19" s="185">
        <v>1533.76</v>
      </c>
      <c r="AF19" s="19">
        <f>AE19/AD19*100</f>
        <v>101.96990951579983</v>
      </c>
      <c r="AG19" s="29">
        <v>1559.82</v>
      </c>
      <c r="AH19" s="29">
        <v>1616.64</v>
      </c>
      <c r="AI19" s="19">
        <f>AH19/AG19*100</f>
        <v>103.64272800707775</v>
      </c>
      <c r="AJ19" s="50" t="s">
        <v>108</v>
      </c>
    </row>
    <row r="20" spans="1:36" ht="36" customHeight="1">
      <c r="A20" s="13" t="s">
        <v>109</v>
      </c>
      <c r="B20" s="14" t="s">
        <v>110</v>
      </c>
      <c r="C20" s="15" t="s">
        <v>35</v>
      </c>
      <c r="D20" s="15">
        <v>1096.96</v>
      </c>
      <c r="E20" s="15">
        <v>1162.78</v>
      </c>
      <c r="F20" s="15">
        <v>1224.39</v>
      </c>
      <c r="G20" s="15" t="s">
        <v>111</v>
      </c>
      <c r="H20" s="14">
        <v>1224.39</v>
      </c>
      <c r="I20" s="16">
        <v>1461.82</v>
      </c>
      <c r="J20" s="17">
        <f>I20/H20*100</f>
        <v>119.39169708997947</v>
      </c>
      <c r="K20" s="15" t="s">
        <v>112</v>
      </c>
      <c r="L20" s="34">
        <v>1461.82</v>
      </c>
      <c r="M20" s="34">
        <v>1520.29</v>
      </c>
      <c r="N20" s="19">
        <f>M20/L20*100</f>
        <v>103.99980845794967</v>
      </c>
      <c r="O20" s="20" t="s">
        <v>113</v>
      </c>
      <c r="P20" s="34">
        <v>1520.29</v>
      </c>
      <c r="Q20" s="21">
        <v>1644.94</v>
      </c>
      <c r="R20" s="19">
        <f>Q20/P20*100</f>
        <v>108.19909359398537</v>
      </c>
      <c r="S20" s="20" t="s">
        <v>114</v>
      </c>
      <c r="T20" s="21">
        <v>1644.94</v>
      </c>
      <c r="U20" s="182">
        <v>1699.24</v>
      </c>
      <c r="V20" s="19">
        <f>U20/T20*100</f>
        <v>103.30103225649567</v>
      </c>
      <c r="W20" s="29">
        <v>1699.24</v>
      </c>
      <c r="X20" s="29">
        <v>1761.45</v>
      </c>
      <c r="Y20" s="19">
        <f>X20/W20*100</f>
        <v>103.66104846872719</v>
      </c>
      <c r="Z20" s="29">
        <v>1761.45</v>
      </c>
      <c r="AA20" s="29">
        <v>1822.26</v>
      </c>
      <c r="AB20" s="19">
        <f>AA20/Z20*100</f>
        <v>103.45226943711148</v>
      </c>
      <c r="AC20" s="50" t="s">
        <v>115</v>
      </c>
      <c r="AD20" s="184">
        <v>1699.24</v>
      </c>
      <c r="AE20" s="185">
        <v>1733.04</v>
      </c>
      <c r="AF20" s="19">
        <f>AE20/AD20*100</f>
        <v>101.98912454979873</v>
      </c>
      <c r="AG20" s="29">
        <v>1761.45</v>
      </c>
      <c r="AH20" s="29">
        <v>1822.26</v>
      </c>
      <c r="AI20" s="19">
        <f>AH20/AG20*100</f>
        <v>103.45226943711148</v>
      </c>
      <c r="AJ20" s="50" t="s">
        <v>116</v>
      </c>
    </row>
    <row r="21" spans="1:36" ht="37.5" customHeight="1">
      <c r="A21" s="13" t="s">
        <v>117</v>
      </c>
      <c r="B21" s="14" t="s">
        <v>118</v>
      </c>
      <c r="C21" s="15" t="s">
        <v>83</v>
      </c>
      <c r="D21" s="15">
        <v>1050.74</v>
      </c>
      <c r="E21" s="15">
        <v>1113.79</v>
      </c>
      <c r="F21" s="15">
        <v>1172.79</v>
      </c>
      <c r="G21" s="15" t="s">
        <v>119</v>
      </c>
      <c r="H21" s="14">
        <v>1172.79</v>
      </c>
      <c r="I21" s="51">
        <v>1315.7</v>
      </c>
      <c r="J21" s="17">
        <f>I21/H21*100</f>
        <v>112.18547224993391</v>
      </c>
      <c r="K21" s="15" t="s">
        <v>120</v>
      </c>
      <c r="L21" s="18">
        <v>1315.7</v>
      </c>
      <c r="M21" s="18">
        <v>1368.33</v>
      </c>
      <c r="N21" s="19">
        <f>M21/L21*100</f>
        <v>104.0001520103367</v>
      </c>
      <c r="O21" s="20" t="s">
        <v>121</v>
      </c>
      <c r="P21" s="18">
        <v>1368.33</v>
      </c>
      <c r="Q21" s="21">
        <v>1480.48</v>
      </c>
      <c r="R21" s="19">
        <f>Q21/P21*100</f>
        <v>108.19612228044406</v>
      </c>
      <c r="S21" s="20" t="s">
        <v>122</v>
      </c>
      <c r="T21" s="21">
        <v>1480.48</v>
      </c>
      <c r="U21" s="182">
        <v>1525.4</v>
      </c>
      <c r="V21" s="19">
        <f>U21/T21*100</f>
        <v>103.03415108613423</v>
      </c>
      <c r="W21" s="29">
        <v>1525.4</v>
      </c>
      <c r="X21" s="29">
        <v>1582.21</v>
      </c>
      <c r="Y21" s="19">
        <f>X21/W21*100</f>
        <v>103.72426904418512</v>
      </c>
      <c r="Z21" s="29">
        <v>1582.21</v>
      </c>
      <c r="AA21" s="48">
        <v>1640.2</v>
      </c>
      <c r="AB21" s="19">
        <f>AA21/Z21*100</f>
        <v>103.66512662668039</v>
      </c>
      <c r="AC21" s="50" t="s">
        <v>123</v>
      </c>
      <c r="AD21" s="184">
        <v>1525.4</v>
      </c>
      <c r="AE21" s="185">
        <v>1550.17</v>
      </c>
      <c r="AF21" s="19">
        <f>AE21/AD21*100</f>
        <v>101.62383637078798</v>
      </c>
      <c r="AG21" s="29">
        <v>1582.21</v>
      </c>
      <c r="AH21" s="48">
        <v>1640.2</v>
      </c>
      <c r="AI21" s="19">
        <f>AH21/AG21*100</f>
        <v>103.66512662668039</v>
      </c>
      <c r="AJ21" s="50" t="s">
        <v>124</v>
      </c>
    </row>
    <row r="22" spans="1:36" ht="111.75" customHeight="1">
      <c r="A22" s="218" t="s">
        <v>125</v>
      </c>
      <c r="B22" s="52" t="s">
        <v>126</v>
      </c>
      <c r="C22" s="53"/>
      <c r="D22" s="53"/>
      <c r="E22" s="53"/>
      <c r="F22" s="53"/>
      <c r="G22" s="53"/>
      <c r="H22" s="52"/>
      <c r="I22" s="54"/>
      <c r="J22" s="55"/>
      <c r="K22" s="53"/>
      <c r="L22" s="56"/>
      <c r="M22" s="56"/>
      <c r="N22" s="57"/>
      <c r="O22" s="58"/>
      <c r="P22" s="56"/>
      <c r="Q22" s="59"/>
      <c r="R22" s="57"/>
      <c r="S22" s="60"/>
      <c r="T22" s="59"/>
      <c r="U22" s="194"/>
      <c r="V22" s="57"/>
      <c r="W22" s="61"/>
      <c r="X22" s="61"/>
      <c r="Y22" s="57"/>
      <c r="Z22" s="61"/>
      <c r="AA22" s="61"/>
      <c r="AB22" s="57"/>
      <c r="AC22" s="58"/>
      <c r="AD22" s="195"/>
      <c r="AE22" s="196"/>
      <c r="AF22" s="57"/>
      <c r="AG22" s="61"/>
      <c r="AH22" s="61"/>
      <c r="AI22" s="57"/>
      <c r="AJ22" s="58"/>
    </row>
    <row r="23" spans="1:36" ht="49.5" customHeight="1">
      <c r="A23" s="218"/>
      <c r="B23" s="62" t="s">
        <v>127</v>
      </c>
      <c r="C23" s="15" t="s">
        <v>128</v>
      </c>
      <c r="D23" s="53"/>
      <c r="E23" s="53"/>
      <c r="F23" s="53"/>
      <c r="G23" s="53"/>
      <c r="H23" s="52"/>
      <c r="I23" s="54"/>
      <c r="J23" s="55"/>
      <c r="K23" s="53"/>
      <c r="L23" s="56"/>
      <c r="M23" s="56"/>
      <c r="N23" s="57"/>
      <c r="O23" s="58"/>
      <c r="P23" s="18">
        <v>1626.97</v>
      </c>
      <c r="Q23" s="21">
        <v>1910.94</v>
      </c>
      <c r="R23" s="19">
        <f>Q23/P23*100</f>
        <v>117.45391740474625</v>
      </c>
      <c r="S23" s="20" t="s">
        <v>129</v>
      </c>
      <c r="T23" s="21">
        <v>1910.94</v>
      </c>
      <c r="U23" s="182">
        <v>1950.22</v>
      </c>
      <c r="V23" s="63">
        <f>U23/T23*100</f>
        <v>102.05553287910662</v>
      </c>
      <c r="W23" s="29">
        <v>1950.22</v>
      </c>
      <c r="X23" s="29">
        <v>2019.38</v>
      </c>
      <c r="Y23" s="19">
        <f>X23/W23*100</f>
        <v>103.54626657505308</v>
      </c>
      <c r="Z23" s="29">
        <v>2019.38</v>
      </c>
      <c r="AA23" s="29">
        <v>2067.93</v>
      </c>
      <c r="AB23" s="19">
        <f>AA23/Z23*100</f>
        <v>102.40420327031067</v>
      </c>
      <c r="AC23" s="223" t="s">
        <v>130</v>
      </c>
      <c r="AD23" s="184">
        <v>1950.22</v>
      </c>
      <c r="AE23" s="185">
        <v>1989.17</v>
      </c>
      <c r="AF23" s="19">
        <f>AE23/AD23*100</f>
        <v>101.99721057111506</v>
      </c>
      <c r="AG23" s="29">
        <v>2019.38</v>
      </c>
      <c r="AH23" s="29">
        <v>2067.93</v>
      </c>
      <c r="AI23" s="19">
        <f>AH23/AG23*100</f>
        <v>102.40420327031067</v>
      </c>
      <c r="AJ23" s="223" t="s">
        <v>131</v>
      </c>
    </row>
    <row r="24" spans="1:36" ht="36.75" customHeight="1">
      <c r="A24" s="218"/>
      <c r="B24" s="62" t="s">
        <v>132</v>
      </c>
      <c r="C24" s="15" t="s">
        <v>128</v>
      </c>
      <c r="D24" s="53"/>
      <c r="E24" s="53"/>
      <c r="F24" s="53"/>
      <c r="G24" s="53"/>
      <c r="H24" s="52"/>
      <c r="I24" s="54"/>
      <c r="J24" s="55"/>
      <c r="K24" s="53"/>
      <c r="L24" s="56"/>
      <c r="M24" s="56"/>
      <c r="N24" s="57"/>
      <c r="O24" s="58"/>
      <c r="P24" s="64">
        <v>1284.87</v>
      </c>
      <c r="Q24" s="45">
        <v>1538.93</v>
      </c>
      <c r="R24" s="46">
        <f>Q24/P24*100</f>
        <v>119.7732066279079</v>
      </c>
      <c r="S24" s="65" t="s">
        <v>129</v>
      </c>
      <c r="T24" s="45">
        <v>1538.93</v>
      </c>
      <c r="U24" s="188">
        <v>1563.85</v>
      </c>
      <c r="V24" s="46">
        <f>U24/T24*100</f>
        <v>101.61930692104252</v>
      </c>
      <c r="W24" s="66">
        <v>1563.85</v>
      </c>
      <c r="X24" s="67">
        <v>1625.6</v>
      </c>
      <c r="Y24" s="46">
        <f>X24/W24*100</f>
        <v>103.94858841960546</v>
      </c>
      <c r="Z24" s="67">
        <v>1625.6</v>
      </c>
      <c r="AA24" s="66">
        <v>1653.46</v>
      </c>
      <c r="AB24" s="46">
        <f>AA24/Z24*100</f>
        <v>101.71382874015748</v>
      </c>
      <c r="AC24" s="223"/>
      <c r="AD24" s="190">
        <v>1563.85</v>
      </c>
      <c r="AE24" s="191">
        <v>1647.55</v>
      </c>
      <c r="AF24" s="46">
        <f>AE24/AD24*100</f>
        <v>105.35217572017777</v>
      </c>
      <c r="AG24" s="67">
        <v>1625.6</v>
      </c>
      <c r="AH24" s="66">
        <v>1653.46</v>
      </c>
      <c r="AI24" s="46">
        <f>AH24/AG24*100</f>
        <v>101.71382874015748</v>
      </c>
      <c r="AJ24" s="223"/>
    </row>
    <row r="25" spans="1:36" ht="144" customHeight="1">
      <c r="A25" s="218" t="s">
        <v>133</v>
      </c>
      <c r="B25" s="14" t="s">
        <v>134</v>
      </c>
      <c r="C25" s="41"/>
      <c r="D25" s="41"/>
      <c r="E25" s="41"/>
      <c r="F25" s="41"/>
      <c r="G25" s="41"/>
      <c r="H25" s="68"/>
      <c r="I25" s="68"/>
      <c r="J25" s="69"/>
      <c r="K25" s="41"/>
      <c r="L25" s="68"/>
      <c r="M25" s="68"/>
      <c r="N25" s="41"/>
      <c r="O25" s="41"/>
      <c r="P25" s="68"/>
      <c r="Q25" s="41"/>
      <c r="R25" s="19"/>
      <c r="S25" s="41"/>
      <c r="T25" s="68"/>
      <c r="U25" s="189"/>
      <c r="V25" s="19"/>
      <c r="W25" s="70"/>
      <c r="X25" s="70"/>
      <c r="Y25" s="19"/>
      <c r="Z25" s="70"/>
      <c r="AA25" s="70"/>
      <c r="AB25" s="19"/>
      <c r="AC25" s="42"/>
      <c r="AD25" s="192"/>
      <c r="AE25" s="193"/>
      <c r="AF25" s="19"/>
      <c r="AG25" s="70"/>
      <c r="AH25" s="70"/>
      <c r="AI25" s="19"/>
      <c r="AJ25" s="42"/>
    </row>
    <row r="26" spans="1:36" ht="34.5" customHeight="1">
      <c r="A26" s="218"/>
      <c r="B26" s="44" t="s">
        <v>135</v>
      </c>
      <c r="C26" s="15" t="s">
        <v>128</v>
      </c>
      <c r="D26" s="15">
        <v>1211.29</v>
      </c>
      <c r="E26" s="15">
        <v>1283.97</v>
      </c>
      <c r="F26" s="15">
        <v>1351.94</v>
      </c>
      <c r="G26" s="15" t="s">
        <v>136</v>
      </c>
      <c r="H26" s="14">
        <v>1351.94</v>
      </c>
      <c r="I26" s="16">
        <v>1512.62</v>
      </c>
      <c r="J26" s="17">
        <f>I26/H26*100</f>
        <v>111.88514283178246</v>
      </c>
      <c r="K26" s="15" t="s">
        <v>137</v>
      </c>
      <c r="L26" s="18">
        <v>1512.62</v>
      </c>
      <c r="M26" s="18">
        <v>1573.13</v>
      </c>
      <c r="N26" s="19">
        <f>M26/L26*100</f>
        <v>104.00034377437825</v>
      </c>
      <c r="O26" s="20" t="s">
        <v>138</v>
      </c>
      <c r="P26" s="18">
        <v>1573.13</v>
      </c>
      <c r="Q26" s="21">
        <v>1676.49</v>
      </c>
      <c r="R26" s="19">
        <f>Q26/P26*100</f>
        <v>106.57034065843254</v>
      </c>
      <c r="S26" s="215" t="s">
        <v>139</v>
      </c>
      <c r="T26" s="21">
        <v>1676.49</v>
      </c>
      <c r="U26" s="182">
        <v>1724.18</v>
      </c>
      <c r="V26" s="19">
        <f>U26/T26*100</f>
        <v>102.84463372880244</v>
      </c>
      <c r="W26" s="29">
        <v>1724.18</v>
      </c>
      <c r="X26" s="29">
        <v>1787.94</v>
      </c>
      <c r="Y26" s="19">
        <f>X26/W26*100</f>
        <v>103.69798976904963</v>
      </c>
      <c r="Z26" s="29">
        <v>1787.94</v>
      </c>
      <c r="AA26" s="29">
        <v>1853.06</v>
      </c>
      <c r="AB26" s="19">
        <f>AA26/Z26*100</f>
        <v>103.64218038636643</v>
      </c>
      <c r="AC26" s="205" t="s">
        <v>140</v>
      </c>
      <c r="AD26" s="184">
        <v>1724.18</v>
      </c>
      <c r="AE26" s="185">
        <v>1758.41</v>
      </c>
      <c r="AF26" s="19">
        <f>AE26/AD26*100</f>
        <v>101.98529155888596</v>
      </c>
      <c r="AG26" s="29">
        <v>1787.94</v>
      </c>
      <c r="AH26" s="29">
        <v>1853.06</v>
      </c>
      <c r="AI26" s="19">
        <f>AH26/AG26*100</f>
        <v>103.64218038636643</v>
      </c>
      <c r="AJ26" s="205" t="s">
        <v>141</v>
      </c>
    </row>
    <row r="27" spans="1:36" ht="31.5" customHeight="1">
      <c r="A27" s="218"/>
      <c r="B27" s="44" t="s">
        <v>142</v>
      </c>
      <c r="C27" s="15" t="s">
        <v>83</v>
      </c>
      <c r="D27" s="15">
        <v>1178.54</v>
      </c>
      <c r="E27" s="15">
        <v>1249.25</v>
      </c>
      <c r="F27" s="15">
        <v>1315.12</v>
      </c>
      <c r="G27" s="15" t="s">
        <v>136</v>
      </c>
      <c r="H27" s="14">
        <v>1315.12</v>
      </c>
      <c r="I27" s="16">
        <v>1454.75</v>
      </c>
      <c r="J27" s="17">
        <f>I27/H27*100</f>
        <v>110.6172820731188</v>
      </c>
      <c r="K27" s="15" t="s">
        <v>137</v>
      </c>
      <c r="L27" s="18">
        <v>1454.75</v>
      </c>
      <c r="M27" s="18">
        <v>1512.94</v>
      </c>
      <c r="N27" s="19">
        <f>M27/L27*100</f>
        <v>104</v>
      </c>
      <c r="O27" s="20" t="s">
        <v>143</v>
      </c>
      <c r="P27" s="18">
        <v>1512.94</v>
      </c>
      <c r="Q27" s="21">
        <v>1612.82</v>
      </c>
      <c r="R27" s="19">
        <f>Q27/P27*100</f>
        <v>106.60171586447578</v>
      </c>
      <c r="S27" s="215"/>
      <c r="T27" s="21">
        <v>1612.82</v>
      </c>
      <c r="U27" s="182">
        <v>1649.98</v>
      </c>
      <c r="V27" s="19">
        <f>U27/T27*100</f>
        <v>102.30403888840665</v>
      </c>
      <c r="W27" s="29">
        <v>1649.98</v>
      </c>
      <c r="X27" s="29">
        <v>1712.18</v>
      </c>
      <c r="Y27" s="19">
        <f>X27/W27*100</f>
        <v>103.76974266354743</v>
      </c>
      <c r="Z27" s="29">
        <v>1712.18</v>
      </c>
      <c r="AA27" s="29">
        <v>1775.78</v>
      </c>
      <c r="AB27" s="19">
        <f>AA27/Z27*100</f>
        <v>103.7145627212092</v>
      </c>
      <c r="AC27" s="205"/>
      <c r="AD27" s="184">
        <v>1649.98</v>
      </c>
      <c r="AE27" s="185">
        <v>1669.75</v>
      </c>
      <c r="AF27" s="19">
        <f>AE27/AD27*100</f>
        <v>101.19819634177385</v>
      </c>
      <c r="AG27" s="29">
        <v>1712.18</v>
      </c>
      <c r="AH27" s="29">
        <v>1775.78</v>
      </c>
      <c r="AI27" s="19">
        <f>AH27/AG27*100</f>
        <v>103.7145627212092</v>
      </c>
      <c r="AJ27" s="205"/>
    </row>
    <row r="28" spans="1:36" ht="26.25" customHeight="1">
      <c r="A28" s="13" t="s">
        <v>144</v>
      </c>
      <c r="B28" s="14" t="s">
        <v>145</v>
      </c>
      <c r="C28" s="15" t="s">
        <v>102</v>
      </c>
      <c r="D28" s="15">
        <v>1238.3</v>
      </c>
      <c r="E28" s="35">
        <v>1312.6</v>
      </c>
      <c r="F28" s="35">
        <v>1382.17</v>
      </c>
      <c r="G28" s="15" t="s">
        <v>146</v>
      </c>
      <c r="H28" s="72">
        <v>1382.17</v>
      </c>
      <c r="I28" s="16">
        <v>1555.52</v>
      </c>
      <c r="J28" s="17">
        <f>I28/H28*100</f>
        <v>112.54187256270936</v>
      </c>
      <c r="K28" s="15" t="s">
        <v>147</v>
      </c>
      <c r="L28" s="18">
        <v>1555.52</v>
      </c>
      <c r="M28" s="18">
        <v>1617.73</v>
      </c>
      <c r="N28" s="19">
        <f>M28/L28*100</f>
        <v>103.99930569841595</v>
      </c>
      <c r="O28" s="20" t="s">
        <v>148</v>
      </c>
      <c r="P28" s="18">
        <v>1617.73</v>
      </c>
      <c r="Q28" s="21">
        <v>1750.36</v>
      </c>
      <c r="R28" s="19">
        <f>Q28/P28*100</f>
        <v>108.19852509380428</v>
      </c>
      <c r="S28" s="20" t="s">
        <v>149</v>
      </c>
      <c r="T28" s="21">
        <v>1750.36</v>
      </c>
      <c r="U28" s="182">
        <v>1808.14</v>
      </c>
      <c r="V28" s="19">
        <f>U28/T28*100</f>
        <v>103.3010352156128</v>
      </c>
      <c r="W28" s="29">
        <v>1808.14</v>
      </c>
      <c r="X28" s="29">
        <v>1884.01</v>
      </c>
      <c r="Y28" s="19">
        <f>X28/W28*100</f>
        <v>104.19602464410941</v>
      </c>
      <c r="Z28" s="29">
        <v>1884.01</v>
      </c>
      <c r="AA28" s="29">
        <v>1949.56</v>
      </c>
      <c r="AB28" s="19">
        <f>AA28/Z28*100</f>
        <v>103.47928089553665</v>
      </c>
      <c r="AC28" s="73" t="s">
        <v>150</v>
      </c>
      <c r="AD28" s="184">
        <v>1808.14</v>
      </c>
      <c r="AE28" s="185">
        <v>1844.23</v>
      </c>
      <c r="AF28" s="19">
        <f>AE28/AD28*100</f>
        <v>101.99597376309355</v>
      </c>
      <c r="AG28" s="29">
        <v>1884.01</v>
      </c>
      <c r="AH28" s="29">
        <v>1949.56</v>
      </c>
      <c r="AI28" s="19">
        <f>AH28/AG28*100</f>
        <v>103.47928089553665</v>
      </c>
      <c r="AJ28" s="73" t="s">
        <v>151</v>
      </c>
    </row>
    <row r="29" spans="1:36" ht="32.25" customHeight="1">
      <c r="A29" s="13" t="s">
        <v>152</v>
      </c>
      <c r="B29" s="14" t="s">
        <v>153</v>
      </c>
      <c r="C29" s="15" t="s">
        <v>74</v>
      </c>
      <c r="D29" s="15">
        <v>1099.96</v>
      </c>
      <c r="E29" s="15">
        <v>1165.96</v>
      </c>
      <c r="F29" s="15">
        <v>1227.74</v>
      </c>
      <c r="G29" s="15" t="s">
        <v>154</v>
      </c>
      <c r="H29" s="14">
        <v>1227.74</v>
      </c>
      <c r="I29" s="16">
        <v>1375.86</v>
      </c>
      <c r="J29" s="17">
        <f>I29/H29*100</f>
        <v>112.06444361183962</v>
      </c>
      <c r="K29" s="15" t="s">
        <v>155</v>
      </c>
      <c r="L29" s="18">
        <f>I29</f>
        <v>1375.86</v>
      </c>
      <c r="M29" s="18">
        <v>1430.88</v>
      </c>
      <c r="N29" s="19">
        <f>M29/L29*100</f>
        <v>103.9989533818848</v>
      </c>
      <c r="O29" s="20" t="s">
        <v>156</v>
      </c>
      <c r="P29" s="18">
        <v>1430.88</v>
      </c>
      <c r="Q29" s="21">
        <v>1548.21</v>
      </c>
      <c r="R29" s="19">
        <f>Q29/P29*100</f>
        <v>108.19984904394498</v>
      </c>
      <c r="S29" s="20" t="s">
        <v>157</v>
      </c>
      <c r="T29" s="21">
        <v>1548.21</v>
      </c>
      <c r="U29" s="182">
        <v>1597.66</v>
      </c>
      <c r="V29" s="19">
        <f>U29/T29*100</f>
        <v>103.19401114835843</v>
      </c>
      <c r="W29" s="29">
        <v>1597.66</v>
      </c>
      <c r="X29" s="29">
        <v>1656.47</v>
      </c>
      <c r="Y29" s="19">
        <f>X29/W29*100</f>
        <v>103.68100847489453</v>
      </c>
      <c r="Z29" s="29">
        <v>1656.47</v>
      </c>
      <c r="AA29" s="29">
        <v>1716.77</v>
      </c>
      <c r="AB29" s="19">
        <f>AA29/Z29*100</f>
        <v>103.64027117907358</v>
      </c>
      <c r="AC29" s="50" t="s">
        <v>158</v>
      </c>
      <c r="AD29" s="184">
        <v>1597.66</v>
      </c>
      <c r="AE29" s="185">
        <v>1629.58</v>
      </c>
      <c r="AF29" s="19">
        <f>AE29/AD29*100</f>
        <v>101.99792196086777</v>
      </c>
      <c r="AG29" s="29"/>
      <c r="AH29" s="29"/>
      <c r="AI29" s="19" t="e">
        <f>AH29/AG29*100</f>
        <v>#DIV/0!</v>
      </c>
      <c r="AJ29" s="50" t="s">
        <v>159</v>
      </c>
    </row>
    <row r="30" spans="1:36" ht="34.5" customHeight="1">
      <c r="A30" s="218" t="s">
        <v>160</v>
      </c>
      <c r="B30" s="14" t="s">
        <v>161</v>
      </c>
      <c r="C30" s="15"/>
      <c r="D30" s="15">
        <v>1387.89</v>
      </c>
      <c r="E30" s="15">
        <v>1471.17</v>
      </c>
      <c r="F30" s="15">
        <v>1544.29</v>
      </c>
      <c r="G30" s="211" t="s">
        <v>162</v>
      </c>
      <c r="H30" s="14"/>
      <c r="I30" s="16"/>
      <c r="J30" s="17"/>
      <c r="K30" s="53"/>
      <c r="L30" s="18"/>
      <c r="M30" s="18"/>
      <c r="N30" s="19"/>
      <c r="O30" s="20"/>
      <c r="P30" s="19"/>
      <c r="Q30" s="19"/>
      <c r="R30" s="19"/>
      <c r="S30" s="20"/>
      <c r="T30" s="19"/>
      <c r="U30" s="187"/>
      <c r="V30" s="19"/>
      <c r="W30" s="29"/>
      <c r="X30" s="29"/>
      <c r="Y30" s="19"/>
      <c r="Z30" s="29"/>
      <c r="AA30" s="29"/>
      <c r="AB30" s="19"/>
      <c r="AC30" s="50"/>
      <c r="AD30" s="184"/>
      <c r="AE30" s="185"/>
      <c r="AF30" s="19"/>
      <c r="AG30" s="29"/>
      <c r="AH30" s="29"/>
      <c r="AI30" s="19"/>
      <c r="AJ30" s="50"/>
    </row>
    <row r="31" spans="1:36" ht="50.25" customHeight="1">
      <c r="A31" s="218"/>
      <c r="B31" s="44" t="s">
        <v>127</v>
      </c>
      <c r="C31" s="15" t="s">
        <v>93</v>
      </c>
      <c r="D31" s="15"/>
      <c r="E31" s="15"/>
      <c r="F31" s="15"/>
      <c r="G31" s="211"/>
      <c r="H31" s="14">
        <v>1544.29</v>
      </c>
      <c r="I31" s="16">
        <v>1729.75</v>
      </c>
      <c r="J31" s="17">
        <f>I31/H31*100</f>
        <v>112.00940237908684</v>
      </c>
      <c r="K31" s="53" t="s">
        <v>163</v>
      </c>
      <c r="L31" s="18">
        <v>1729.75</v>
      </c>
      <c r="M31" s="18">
        <v>1794.52</v>
      </c>
      <c r="N31" s="19">
        <f aca="true" t="shared" si="7" ref="N31:N47">M31/L31*100</f>
        <v>103.74447174447174</v>
      </c>
      <c r="O31" s="20" t="s">
        <v>164</v>
      </c>
      <c r="P31" s="18">
        <v>1794.52</v>
      </c>
      <c r="Q31" s="21">
        <v>1885.24</v>
      </c>
      <c r="R31" s="19">
        <f aca="true" t="shared" si="8" ref="R31:R45">Q31/P31*100</f>
        <v>105.05539085660789</v>
      </c>
      <c r="S31" s="20" t="s">
        <v>165</v>
      </c>
      <c r="T31" s="21">
        <v>1885.24</v>
      </c>
      <c r="U31" s="182">
        <v>1914.46</v>
      </c>
      <c r="V31" s="19">
        <f aca="true" t="shared" si="9" ref="V31:V46">U31/T31*100</f>
        <v>101.54993528675394</v>
      </c>
      <c r="W31" s="29">
        <v>1914.46</v>
      </c>
      <c r="X31" s="29">
        <v>1986.39</v>
      </c>
      <c r="Y31" s="19">
        <f aca="true" t="shared" si="10" ref="Y31:Y46">X31/W31*100</f>
        <v>103.75719524043335</v>
      </c>
      <c r="Z31" s="29">
        <v>1986.39</v>
      </c>
      <c r="AA31" s="29">
        <v>2059.54</v>
      </c>
      <c r="AB31" s="19">
        <f aca="true" t="shared" si="11" ref="AB31:AB46">AA31/Z31*100</f>
        <v>103.68255981957218</v>
      </c>
      <c r="AC31" s="50" t="s">
        <v>166</v>
      </c>
      <c r="AD31" s="184">
        <v>1914.46</v>
      </c>
      <c r="AE31" s="185">
        <v>1952.55</v>
      </c>
      <c r="AF31" s="19">
        <f aca="true" t="shared" si="12" ref="AF31:AF46">AE31/AD31*100</f>
        <v>101.98959497717372</v>
      </c>
      <c r="AG31" s="29">
        <v>1986.39</v>
      </c>
      <c r="AH31" s="29">
        <v>2059.54</v>
      </c>
      <c r="AI31" s="19">
        <f aca="true" t="shared" si="13" ref="AI31:AI46">AH31/AG31*100</f>
        <v>103.68255981957218</v>
      </c>
      <c r="AJ31" s="50" t="s">
        <v>167</v>
      </c>
    </row>
    <row r="32" spans="1:36" ht="64.5" customHeight="1">
      <c r="A32" s="218"/>
      <c r="B32" s="44" t="s">
        <v>168</v>
      </c>
      <c r="C32" s="15" t="s">
        <v>93</v>
      </c>
      <c r="D32" s="15"/>
      <c r="E32" s="15"/>
      <c r="F32" s="15"/>
      <c r="G32" s="211"/>
      <c r="H32" s="14">
        <v>0</v>
      </c>
      <c r="I32" s="16">
        <v>0</v>
      </c>
      <c r="J32" s="74"/>
      <c r="K32" s="15">
        <v>0</v>
      </c>
      <c r="L32" s="18">
        <v>1920.9</v>
      </c>
      <c r="M32" s="18">
        <v>1983.04</v>
      </c>
      <c r="N32" s="19">
        <f t="shared" si="7"/>
        <v>103.23494195429225</v>
      </c>
      <c r="O32" s="20" t="s">
        <v>164</v>
      </c>
      <c r="P32" s="18">
        <v>1983.04</v>
      </c>
      <c r="Q32" s="21">
        <v>2020.31</v>
      </c>
      <c r="R32" s="19">
        <f t="shared" si="8"/>
        <v>101.87943763111183</v>
      </c>
      <c r="S32" s="20" t="s">
        <v>165</v>
      </c>
      <c r="T32" s="21">
        <v>2020.31</v>
      </c>
      <c r="U32" s="182">
        <v>2084.62</v>
      </c>
      <c r="V32" s="19">
        <f t="shared" si="9"/>
        <v>103.18317485930378</v>
      </c>
      <c r="W32" s="29">
        <v>2084.62</v>
      </c>
      <c r="X32" s="29">
        <v>2163.83</v>
      </c>
      <c r="Y32" s="19">
        <f t="shared" si="10"/>
        <v>103.79973328472336</v>
      </c>
      <c r="Z32" s="29">
        <v>2163.83</v>
      </c>
      <c r="AA32" s="29">
        <v>2244.51</v>
      </c>
      <c r="AB32" s="19">
        <f t="shared" si="11"/>
        <v>103.72857387133001</v>
      </c>
      <c r="AC32" s="50" t="s">
        <v>166</v>
      </c>
      <c r="AD32" s="184">
        <v>2084.62</v>
      </c>
      <c r="AE32" s="185">
        <v>2125.1</v>
      </c>
      <c r="AF32" s="19">
        <f t="shared" si="12"/>
        <v>101.94184071917185</v>
      </c>
      <c r="AG32" s="29">
        <v>2163.83</v>
      </c>
      <c r="AH32" s="29">
        <v>2244.51</v>
      </c>
      <c r="AI32" s="19">
        <f t="shared" si="13"/>
        <v>103.72857387133001</v>
      </c>
      <c r="AJ32" s="50" t="s">
        <v>167</v>
      </c>
    </row>
    <row r="33" spans="1:36" ht="48" customHeight="1">
      <c r="A33" s="218"/>
      <c r="B33" s="44" t="s">
        <v>169</v>
      </c>
      <c r="C33" s="15" t="s">
        <v>93</v>
      </c>
      <c r="D33" s="15"/>
      <c r="E33" s="15"/>
      <c r="F33" s="15"/>
      <c r="G33" s="211"/>
      <c r="H33" s="14"/>
      <c r="I33" s="16"/>
      <c r="J33" s="74"/>
      <c r="K33" s="15"/>
      <c r="L33" s="18">
        <v>1661.62</v>
      </c>
      <c r="M33" s="18">
        <v>1713.37</v>
      </c>
      <c r="N33" s="19">
        <f t="shared" si="7"/>
        <v>103.1144304955405</v>
      </c>
      <c r="O33" s="20" t="s">
        <v>164</v>
      </c>
      <c r="P33" s="18">
        <v>1713.37</v>
      </c>
      <c r="Q33" s="21">
        <v>1728.53</v>
      </c>
      <c r="R33" s="19">
        <f t="shared" si="8"/>
        <v>100.88480596718748</v>
      </c>
      <c r="S33" s="20" t="s">
        <v>165</v>
      </c>
      <c r="T33" s="21">
        <v>1728.53</v>
      </c>
      <c r="U33" s="182">
        <v>1785.51</v>
      </c>
      <c r="V33" s="19">
        <f t="shared" si="9"/>
        <v>103.29644264201374</v>
      </c>
      <c r="W33" s="29">
        <v>1785.51</v>
      </c>
      <c r="X33" s="29">
        <v>1852.15</v>
      </c>
      <c r="Y33" s="19">
        <f t="shared" si="10"/>
        <v>103.73226697134153</v>
      </c>
      <c r="Z33" s="29">
        <v>1852.15</v>
      </c>
      <c r="AA33" s="29">
        <v>1920.11</v>
      </c>
      <c r="AB33" s="19">
        <f t="shared" si="11"/>
        <v>103.66924925087059</v>
      </c>
      <c r="AC33" s="50" t="s">
        <v>166</v>
      </c>
      <c r="AD33" s="184">
        <v>1785.51</v>
      </c>
      <c r="AE33" s="185">
        <v>1820.76</v>
      </c>
      <c r="AF33" s="19">
        <f t="shared" si="12"/>
        <v>101.97422585143741</v>
      </c>
      <c r="AG33" s="29">
        <v>1852.15</v>
      </c>
      <c r="AH33" s="29">
        <v>1920.11</v>
      </c>
      <c r="AI33" s="19">
        <f t="shared" si="13"/>
        <v>103.66924925087059</v>
      </c>
      <c r="AJ33" s="50" t="s">
        <v>167</v>
      </c>
    </row>
    <row r="34" spans="1:36" ht="36.75" customHeight="1">
      <c r="A34" s="218"/>
      <c r="B34" s="44" t="s">
        <v>170</v>
      </c>
      <c r="C34" s="15" t="s">
        <v>93</v>
      </c>
      <c r="D34" s="15"/>
      <c r="E34" s="15"/>
      <c r="F34" s="15"/>
      <c r="G34" s="211"/>
      <c r="H34" s="14"/>
      <c r="I34" s="16"/>
      <c r="J34" s="74"/>
      <c r="K34" s="15"/>
      <c r="L34" s="18">
        <v>1923.09</v>
      </c>
      <c r="M34" s="18">
        <v>1985.3</v>
      </c>
      <c r="N34" s="19">
        <f t="shared" si="7"/>
        <v>103.23489800269358</v>
      </c>
      <c r="O34" s="20" t="s">
        <v>164</v>
      </c>
      <c r="P34" s="18">
        <v>1985.3</v>
      </c>
      <c r="Q34" s="21">
        <v>2022.74</v>
      </c>
      <c r="R34" s="19">
        <f t="shared" si="8"/>
        <v>101.88586107893013</v>
      </c>
      <c r="S34" s="20" t="s">
        <v>165</v>
      </c>
      <c r="T34" s="21">
        <v>2022.74</v>
      </c>
      <c r="U34" s="182">
        <v>2089.51</v>
      </c>
      <c r="V34" s="19">
        <f t="shared" si="9"/>
        <v>103.30096799390927</v>
      </c>
      <c r="W34" s="21">
        <v>2089.51</v>
      </c>
      <c r="X34" s="29">
        <v>2176.34</v>
      </c>
      <c r="Y34" s="19">
        <f t="shared" si="10"/>
        <v>104.15551971514851</v>
      </c>
      <c r="Z34" s="29">
        <v>2176.34</v>
      </c>
      <c r="AA34" s="29">
        <v>2253.03</v>
      </c>
      <c r="AB34" s="19">
        <f t="shared" si="11"/>
        <v>103.52380602295597</v>
      </c>
      <c r="AC34" s="50" t="s">
        <v>166</v>
      </c>
      <c r="AD34" s="183">
        <v>2089.51</v>
      </c>
      <c r="AE34" s="185">
        <v>2131.23</v>
      </c>
      <c r="AF34" s="19">
        <f t="shared" si="12"/>
        <v>101.99664036065872</v>
      </c>
      <c r="AG34" s="29">
        <v>2176.34</v>
      </c>
      <c r="AH34" s="29">
        <v>2253.03</v>
      </c>
      <c r="AI34" s="19">
        <f t="shared" si="13"/>
        <v>103.52380602295597</v>
      </c>
      <c r="AJ34" s="50" t="s">
        <v>167</v>
      </c>
    </row>
    <row r="35" spans="1:36" ht="65.25" customHeight="1">
      <c r="A35" s="218"/>
      <c r="B35" s="44" t="s">
        <v>171</v>
      </c>
      <c r="C35" s="15" t="s">
        <v>93</v>
      </c>
      <c r="D35" s="35">
        <v>293.44</v>
      </c>
      <c r="E35" s="35">
        <v>311.05</v>
      </c>
      <c r="F35" s="35">
        <v>327.17</v>
      </c>
      <c r="G35" s="211"/>
      <c r="H35" s="72"/>
      <c r="I35" s="16"/>
      <c r="J35" s="74"/>
      <c r="K35" s="75"/>
      <c r="L35" s="18">
        <v>1930.27</v>
      </c>
      <c r="M35" s="18">
        <v>1992.76</v>
      </c>
      <c r="N35" s="19">
        <f t="shared" si="7"/>
        <v>103.23737093774446</v>
      </c>
      <c r="O35" s="20" t="s">
        <v>164</v>
      </c>
      <c r="P35" s="18">
        <v>1992.76</v>
      </c>
      <c r="Q35" s="21">
        <v>2183.32</v>
      </c>
      <c r="R35" s="19">
        <f t="shared" si="8"/>
        <v>109.56261667235394</v>
      </c>
      <c r="S35" s="20" t="s">
        <v>165</v>
      </c>
      <c r="T35" s="21">
        <v>2183.32</v>
      </c>
      <c r="U35" s="182">
        <v>2231.59</v>
      </c>
      <c r="V35" s="19">
        <f t="shared" si="9"/>
        <v>102.21085319605005</v>
      </c>
      <c r="W35" s="21">
        <v>2231.59</v>
      </c>
      <c r="X35" s="29">
        <v>2311.71</v>
      </c>
      <c r="Y35" s="19">
        <f t="shared" si="10"/>
        <v>103.59026523689387</v>
      </c>
      <c r="Z35" s="29">
        <v>2311.71</v>
      </c>
      <c r="AA35" s="29">
        <v>2371.4</v>
      </c>
      <c r="AB35" s="19">
        <f t="shared" si="11"/>
        <v>102.5820712805672</v>
      </c>
      <c r="AC35" s="50" t="s">
        <v>172</v>
      </c>
      <c r="AD35" s="183">
        <v>2231.59</v>
      </c>
      <c r="AE35" s="185">
        <v>2276.17</v>
      </c>
      <c r="AF35" s="19">
        <f t="shared" si="12"/>
        <v>101.99767878508148</v>
      </c>
      <c r="AG35" s="29">
        <v>2311.71</v>
      </c>
      <c r="AH35" s="48">
        <v>2371.4</v>
      </c>
      <c r="AI35" s="19">
        <f t="shared" si="13"/>
        <v>102.5820712805672</v>
      </c>
      <c r="AJ35" s="50" t="s">
        <v>167</v>
      </c>
    </row>
    <row r="36" spans="1:36" ht="51.75" customHeight="1">
      <c r="A36" s="218"/>
      <c r="B36" s="44" t="s">
        <v>173</v>
      </c>
      <c r="C36" s="15" t="s">
        <v>93</v>
      </c>
      <c r="D36" s="35"/>
      <c r="E36" s="35"/>
      <c r="F36" s="35"/>
      <c r="G36" s="15"/>
      <c r="H36" s="72"/>
      <c r="I36" s="16"/>
      <c r="J36" s="74"/>
      <c r="K36" s="75"/>
      <c r="L36" s="18">
        <v>1685.1</v>
      </c>
      <c r="M36" s="18">
        <v>1737.8</v>
      </c>
      <c r="N36" s="19">
        <f t="shared" si="7"/>
        <v>103.12741083615215</v>
      </c>
      <c r="O36" s="20" t="s">
        <v>164</v>
      </c>
      <c r="P36" s="18">
        <v>1737.8</v>
      </c>
      <c r="Q36" s="21">
        <v>1739.84</v>
      </c>
      <c r="R36" s="19">
        <f t="shared" si="8"/>
        <v>100.11738980319944</v>
      </c>
      <c r="S36" s="20" t="s">
        <v>165</v>
      </c>
      <c r="T36" s="21">
        <v>1739.84</v>
      </c>
      <c r="U36" s="182">
        <v>1796.76</v>
      </c>
      <c r="V36" s="19">
        <f t="shared" si="9"/>
        <v>103.27156520139783</v>
      </c>
      <c r="W36" s="21">
        <v>1796.76</v>
      </c>
      <c r="X36" s="29">
        <v>1865.72</v>
      </c>
      <c r="Y36" s="19">
        <f t="shared" si="10"/>
        <v>103.83801954629443</v>
      </c>
      <c r="Z36" s="29">
        <v>1865.72</v>
      </c>
      <c r="AA36" s="29">
        <v>1936.16</v>
      </c>
      <c r="AB36" s="19">
        <f t="shared" si="11"/>
        <v>103.77548613939926</v>
      </c>
      <c r="AC36" s="50" t="s">
        <v>166</v>
      </c>
      <c r="AD36" s="183">
        <v>1796.76</v>
      </c>
      <c r="AE36" s="185">
        <v>1832.43</v>
      </c>
      <c r="AF36" s="19">
        <f t="shared" si="12"/>
        <v>101.9852400988446</v>
      </c>
      <c r="AG36" s="29">
        <v>1865.72</v>
      </c>
      <c r="AH36" s="29">
        <v>1936.16</v>
      </c>
      <c r="AI36" s="19">
        <f t="shared" si="13"/>
        <v>103.77548613939926</v>
      </c>
      <c r="AJ36" s="50" t="s">
        <v>167</v>
      </c>
    </row>
    <row r="37" spans="1:36" ht="54" customHeight="1">
      <c r="A37" s="218"/>
      <c r="B37" s="44" t="s">
        <v>174</v>
      </c>
      <c r="C37" s="15" t="s">
        <v>93</v>
      </c>
      <c r="D37" s="35"/>
      <c r="E37" s="35"/>
      <c r="F37" s="35"/>
      <c r="G37" s="15"/>
      <c r="H37" s="72"/>
      <c r="I37" s="16"/>
      <c r="J37" s="74"/>
      <c r="K37" s="75"/>
      <c r="L37" s="18">
        <v>1683.27</v>
      </c>
      <c r="M37" s="18">
        <v>1735.9</v>
      </c>
      <c r="N37" s="19">
        <f t="shared" si="7"/>
        <v>103.12665228988813</v>
      </c>
      <c r="O37" s="20" t="s">
        <v>164</v>
      </c>
      <c r="P37" s="18">
        <v>1735.9</v>
      </c>
      <c r="Q37" s="21">
        <v>1752.85</v>
      </c>
      <c r="R37" s="19">
        <f t="shared" si="8"/>
        <v>100.97643873495016</v>
      </c>
      <c r="S37" s="20" t="s">
        <v>165</v>
      </c>
      <c r="T37" s="21">
        <v>1752.85</v>
      </c>
      <c r="U37" s="182">
        <v>1806.77</v>
      </c>
      <c r="V37" s="19">
        <f t="shared" si="9"/>
        <v>103.07613315457684</v>
      </c>
      <c r="W37" s="29">
        <v>1806.77</v>
      </c>
      <c r="X37" s="29">
        <v>1874.55</v>
      </c>
      <c r="Y37" s="19">
        <f t="shared" si="10"/>
        <v>103.75144595050836</v>
      </c>
      <c r="Z37" s="29">
        <v>1874.55</v>
      </c>
      <c r="AA37" s="29">
        <v>1943.67</v>
      </c>
      <c r="AB37" s="19">
        <f t="shared" si="11"/>
        <v>103.68728494838761</v>
      </c>
      <c r="AC37" s="50" t="s">
        <v>166</v>
      </c>
      <c r="AD37" s="184">
        <v>1806.77</v>
      </c>
      <c r="AE37" s="185">
        <v>1837.17</v>
      </c>
      <c r="AF37" s="19">
        <f t="shared" si="12"/>
        <v>101.6825605915529</v>
      </c>
      <c r="AG37" s="29">
        <v>1874.55</v>
      </c>
      <c r="AH37" s="29">
        <v>1943.67</v>
      </c>
      <c r="AI37" s="19">
        <f t="shared" si="13"/>
        <v>103.68728494838761</v>
      </c>
      <c r="AJ37" s="50" t="s">
        <v>167</v>
      </c>
    </row>
    <row r="38" spans="1:36" ht="48" customHeight="1">
      <c r="A38" s="218"/>
      <c r="B38" s="44" t="s">
        <v>175</v>
      </c>
      <c r="C38" s="15" t="s">
        <v>93</v>
      </c>
      <c r="D38" s="35"/>
      <c r="E38" s="35"/>
      <c r="F38" s="35"/>
      <c r="G38" s="15"/>
      <c r="H38" s="72"/>
      <c r="I38" s="16"/>
      <c r="J38" s="74"/>
      <c r="K38" s="75"/>
      <c r="L38" s="18">
        <v>1357.48</v>
      </c>
      <c r="M38" s="18">
        <v>1382.48</v>
      </c>
      <c r="N38" s="19">
        <f t="shared" si="7"/>
        <v>101.841647759083</v>
      </c>
      <c r="O38" s="20" t="s">
        <v>164</v>
      </c>
      <c r="P38" s="18">
        <v>1382.48</v>
      </c>
      <c r="Q38" s="21">
        <v>1550.53</v>
      </c>
      <c r="R38" s="19">
        <f t="shared" si="8"/>
        <v>112.15569122157282</v>
      </c>
      <c r="S38" s="20" t="s">
        <v>165</v>
      </c>
      <c r="T38" s="21">
        <v>1550.53</v>
      </c>
      <c r="U38" s="182">
        <v>1601.63</v>
      </c>
      <c r="V38" s="19">
        <f t="shared" si="9"/>
        <v>103.29564729479598</v>
      </c>
      <c r="W38" s="29">
        <v>1601.63</v>
      </c>
      <c r="X38" s="29">
        <v>1639.56</v>
      </c>
      <c r="Y38" s="19">
        <f t="shared" si="10"/>
        <v>102.36821238363416</v>
      </c>
      <c r="Z38" s="29">
        <v>1639.56</v>
      </c>
      <c r="AA38" s="29">
        <v>1721.54</v>
      </c>
      <c r="AB38" s="19">
        <f t="shared" si="11"/>
        <v>105.0001219839469</v>
      </c>
      <c r="AC38" s="50" t="s">
        <v>166</v>
      </c>
      <c r="AD38" s="184">
        <v>1601.63</v>
      </c>
      <c r="AE38" s="185">
        <v>1633.52</v>
      </c>
      <c r="AF38" s="19">
        <f t="shared" si="12"/>
        <v>101.99109657036894</v>
      </c>
      <c r="AG38" s="29">
        <v>1639.56</v>
      </c>
      <c r="AH38" s="29">
        <v>17221.54</v>
      </c>
      <c r="AI38" s="19">
        <f t="shared" si="13"/>
        <v>1050.3757105564907</v>
      </c>
      <c r="AJ38" s="50" t="s">
        <v>167</v>
      </c>
    </row>
    <row r="39" spans="1:36" ht="78.75" customHeight="1">
      <c r="A39" s="218"/>
      <c r="B39" s="44" t="s">
        <v>176</v>
      </c>
      <c r="C39" s="15" t="s">
        <v>93</v>
      </c>
      <c r="D39" s="35"/>
      <c r="E39" s="35"/>
      <c r="F39" s="35"/>
      <c r="G39" s="15"/>
      <c r="H39" s="72"/>
      <c r="I39" s="16"/>
      <c r="J39" s="74"/>
      <c r="K39" s="75"/>
      <c r="L39" s="18">
        <v>1440.92</v>
      </c>
      <c r="M39" s="18">
        <v>1498.54</v>
      </c>
      <c r="N39" s="19">
        <f t="shared" si="7"/>
        <v>103.99883407822779</v>
      </c>
      <c r="O39" s="20" t="s">
        <v>164</v>
      </c>
      <c r="P39" s="18">
        <v>1498.54</v>
      </c>
      <c r="Q39" s="21">
        <v>1631.96</v>
      </c>
      <c r="R39" s="19">
        <f t="shared" si="8"/>
        <v>108.90333257704165</v>
      </c>
      <c r="S39" s="20" t="s">
        <v>165</v>
      </c>
      <c r="T39" s="21">
        <v>1631.96</v>
      </c>
      <c r="U39" s="182">
        <v>1660.3</v>
      </c>
      <c r="V39" s="19">
        <f t="shared" si="9"/>
        <v>101.73656217064145</v>
      </c>
      <c r="W39" s="29">
        <v>1660.3</v>
      </c>
      <c r="X39" s="29">
        <v>1710.42</v>
      </c>
      <c r="Y39" s="19">
        <f t="shared" si="10"/>
        <v>103.01873155453833</v>
      </c>
      <c r="Z39" s="29">
        <v>1710.42</v>
      </c>
      <c r="AA39" s="29">
        <v>1778.37</v>
      </c>
      <c r="AB39" s="19">
        <f t="shared" si="11"/>
        <v>103.9727084575718</v>
      </c>
      <c r="AC39" s="50" t="s">
        <v>166</v>
      </c>
      <c r="AD39" s="184">
        <v>1660.3</v>
      </c>
      <c r="AE39" s="185">
        <v>1693.37</v>
      </c>
      <c r="AF39" s="19">
        <f t="shared" si="12"/>
        <v>101.9918087092694</v>
      </c>
      <c r="AG39" s="29">
        <v>1710.42</v>
      </c>
      <c r="AH39" s="29">
        <v>1778.37</v>
      </c>
      <c r="AI39" s="19">
        <f t="shared" si="13"/>
        <v>103.9727084575718</v>
      </c>
      <c r="AJ39" s="50" t="s">
        <v>167</v>
      </c>
    </row>
    <row r="40" spans="1:36" ht="93.75" customHeight="1">
      <c r="A40" s="218"/>
      <c r="B40" s="15" t="s">
        <v>177</v>
      </c>
      <c r="C40" s="15" t="s">
        <v>93</v>
      </c>
      <c r="D40" s="35"/>
      <c r="E40" s="35"/>
      <c r="F40" s="35"/>
      <c r="G40" s="15"/>
      <c r="H40" s="72"/>
      <c r="I40" s="16"/>
      <c r="J40" s="74"/>
      <c r="K40" s="75"/>
      <c r="L40" s="18">
        <v>1808.49</v>
      </c>
      <c r="M40" s="18">
        <v>1866.11</v>
      </c>
      <c r="N40" s="19">
        <f t="shared" si="7"/>
        <v>103.18608341765783</v>
      </c>
      <c r="O40" s="20" t="s">
        <v>164</v>
      </c>
      <c r="P40" s="21">
        <v>1866.11</v>
      </c>
      <c r="Q40" s="21">
        <v>1904.34</v>
      </c>
      <c r="R40" s="19">
        <f t="shared" si="8"/>
        <v>102.04864664998313</v>
      </c>
      <c r="S40" s="20" t="s">
        <v>165</v>
      </c>
      <c r="T40" s="21">
        <v>1904.34</v>
      </c>
      <c r="U40" s="182">
        <v>1941.67</v>
      </c>
      <c r="V40" s="19">
        <f t="shared" si="9"/>
        <v>101.96025919741223</v>
      </c>
      <c r="W40" s="29">
        <v>1941.67</v>
      </c>
      <c r="X40" s="29">
        <v>2002.76</v>
      </c>
      <c r="Y40" s="19">
        <f t="shared" si="10"/>
        <v>103.14626069311468</v>
      </c>
      <c r="Z40" s="29">
        <v>2002.76</v>
      </c>
      <c r="AA40" s="29">
        <v>2081.84</v>
      </c>
      <c r="AB40" s="19">
        <f t="shared" si="11"/>
        <v>103.94855099962052</v>
      </c>
      <c r="AC40" s="50" t="s">
        <v>166</v>
      </c>
      <c r="AD40" s="184">
        <v>1941.67</v>
      </c>
      <c r="AE40" s="185">
        <v>1980.37</v>
      </c>
      <c r="AF40" s="19">
        <f t="shared" si="12"/>
        <v>101.99312962552854</v>
      </c>
      <c r="AG40" s="29">
        <v>2002.76</v>
      </c>
      <c r="AH40" s="29">
        <v>2081.84</v>
      </c>
      <c r="AI40" s="19">
        <f t="shared" si="13"/>
        <v>103.94855099962052</v>
      </c>
      <c r="AJ40" s="50" t="s">
        <v>167</v>
      </c>
    </row>
    <row r="41" spans="1:36" ht="34.5" customHeight="1">
      <c r="A41" s="13" t="s">
        <v>178</v>
      </c>
      <c r="B41" s="14" t="s">
        <v>179</v>
      </c>
      <c r="C41" s="15" t="s">
        <v>102</v>
      </c>
      <c r="D41" s="35">
        <v>971.75</v>
      </c>
      <c r="E41" s="35">
        <v>1030.06</v>
      </c>
      <c r="F41" s="35">
        <v>1084.66</v>
      </c>
      <c r="G41" s="15" t="s">
        <v>180</v>
      </c>
      <c r="H41" s="72">
        <v>1084.66</v>
      </c>
      <c r="I41" s="16">
        <v>1216.83</v>
      </c>
      <c r="J41" s="17">
        <f>I41/H41*100</f>
        <v>112.18538528202384</v>
      </c>
      <c r="K41" s="13" t="s">
        <v>181</v>
      </c>
      <c r="L41" s="18">
        <v>1216.83</v>
      </c>
      <c r="M41" s="21">
        <v>1265.5</v>
      </c>
      <c r="N41" s="19">
        <f t="shared" si="7"/>
        <v>103.99973702160533</v>
      </c>
      <c r="O41" s="20" t="s">
        <v>182</v>
      </c>
      <c r="P41" s="21">
        <v>1265.5</v>
      </c>
      <c r="Q41" s="21">
        <v>1369.27</v>
      </c>
      <c r="R41" s="19">
        <f t="shared" si="8"/>
        <v>108.19992097984985</v>
      </c>
      <c r="S41" s="20" t="s">
        <v>183</v>
      </c>
      <c r="T41" s="21">
        <v>1369.27</v>
      </c>
      <c r="U41" s="182">
        <v>1414.41</v>
      </c>
      <c r="V41" s="19">
        <f t="shared" si="9"/>
        <v>103.29664711853763</v>
      </c>
      <c r="W41" s="29">
        <v>1414.41</v>
      </c>
      <c r="X41" s="48">
        <v>1466.8</v>
      </c>
      <c r="Y41" s="19">
        <f t="shared" si="10"/>
        <v>103.70401792973747</v>
      </c>
      <c r="Z41" s="48">
        <v>1466.8</v>
      </c>
      <c r="AA41" s="29">
        <v>1520.43</v>
      </c>
      <c r="AB41" s="19">
        <f t="shared" si="11"/>
        <v>103.65625852195255</v>
      </c>
      <c r="AC41" s="50" t="s">
        <v>184</v>
      </c>
      <c r="AD41" s="184">
        <v>1414.41</v>
      </c>
      <c r="AE41" s="185">
        <v>1442.67</v>
      </c>
      <c r="AF41" s="19">
        <f t="shared" si="12"/>
        <v>101.99800623581564</v>
      </c>
      <c r="AG41" s="48">
        <v>1466.8</v>
      </c>
      <c r="AH41" s="29">
        <v>1520.43</v>
      </c>
      <c r="AI41" s="19">
        <f t="shared" si="13"/>
        <v>103.65625852195255</v>
      </c>
      <c r="AJ41" s="50" t="s">
        <v>185</v>
      </c>
    </row>
    <row r="42" spans="1:36" ht="31.5" customHeight="1">
      <c r="A42" s="13" t="s">
        <v>186</v>
      </c>
      <c r="B42" s="14" t="s">
        <v>187</v>
      </c>
      <c r="C42" s="15" t="s">
        <v>35</v>
      </c>
      <c r="D42" s="35"/>
      <c r="E42" s="35"/>
      <c r="F42" s="35"/>
      <c r="G42" s="15"/>
      <c r="H42" s="72">
        <v>1387.26</v>
      </c>
      <c r="I42" s="16">
        <v>1518.84</v>
      </c>
      <c r="J42" s="17">
        <f>I42/H42*100</f>
        <v>109.48488387180484</v>
      </c>
      <c r="K42" s="13" t="s">
        <v>188</v>
      </c>
      <c r="L42" s="18">
        <v>1518.84</v>
      </c>
      <c r="M42" s="21">
        <v>1501.3</v>
      </c>
      <c r="N42" s="19">
        <f t="shared" si="7"/>
        <v>98.84517131495089</v>
      </c>
      <c r="O42" s="20" t="s">
        <v>189</v>
      </c>
      <c r="P42" s="21">
        <v>1501.3</v>
      </c>
      <c r="Q42" s="21">
        <v>1612.06</v>
      </c>
      <c r="R42" s="19">
        <f t="shared" si="8"/>
        <v>107.37760607473523</v>
      </c>
      <c r="S42" s="20" t="s">
        <v>190</v>
      </c>
      <c r="T42" s="21">
        <v>1612.06</v>
      </c>
      <c r="U42" s="182">
        <v>1623.26</v>
      </c>
      <c r="V42" s="19">
        <f t="shared" si="9"/>
        <v>100.69476322221259</v>
      </c>
      <c r="W42" s="29">
        <v>1623.26</v>
      </c>
      <c r="X42" s="29">
        <v>1702.18</v>
      </c>
      <c r="Y42" s="19">
        <f t="shared" si="10"/>
        <v>104.86182127324027</v>
      </c>
      <c r="Z42" s="29">
        <v>1702.18</v>
      </c>
      <c r="AA42" s="29">
        <v>1762.96</v>
      </c>
      <c r="AB42" s="19">
        <f t="shared" si="11"/>
        <v>103.57071520050758</v>
      </c>
      <c r="AC42" s="50" t="s">
        <v>191</v>
      </c>
      <c r="AD42" s="184">
        <v>1623.26</v>
      </c>
      <c r="AE42" s="185">
        <v>1655.73</v>
      </c>
      <c r="AF42" s="19">
        <f t="shared" si="12"/>
        <v>102.00029570124318</v>
      </c>
      <c r="AG42" s="29">
        <v>1702.18</v>
      </c>
      <c r="AH42" s="29">
        <v>1762.96</v>
      </c>
      <c r="AI42" s="19">
        <f t="shared" si="13"/>
        <v>103.57071520050758</v>
      </c>
      <c r="AJ42" s="50" t="s">
        <v>192</v>
      </c>
    </row>
    <row r="43" spans="1:36" ht="50.25" customHeight="1">
      <c r="A43" s="13" t="s">
        <v>193</v>
      </c>
      <c r="B43" s="14" t="s">
        <v>194</v>
      </c>
      <c r="C43" s="15" t="s">
        <v>35</v>
      </c>
      <c r="D43" s="35"/>
      <c r="E43" s="35"/>
      <c r="F43" s="35"/>
      <c r="G43" s="15"/>
      <c r="H43" s="72">
        <v>1200.44</v>
      </c>
      <c r="I43" s="14">
        <v>1345.86</v>
      </c>
      <c r="J43" s="17">
        <f>I43/H43*100</f>
        <v>112.11389157308986</v>
      </c>
      <c r="K43" s="13" t="s">
        <v>195</v>
      </c>
      <c r="L43" s="34">
        <v>1345.86</v>
      </c>
      <c r="M43" s="34">
        <v>1399.69</v>
      </c>
      <c r="N43" s="19">
        <f t="shared" si="7"/>
        <v>103.99967307149333</v>
      </c>
      <c r="O43" s="20" t="s">
        <v>196</v>
      </c>
      <c r="P43" s="34">
        <v>1399.69</v>
      </c>
      <c r="Q43" s="21">
        <v>1514.46</v>
      </c>
      <c r="R43" s="19">
        <f t="shared" si="8"/>
        <v>108.19967278468803</v>
      </c>
      <c r="S43" s="20" t="s">
        <v>197</v>
      </c>
      <c r="T43" s="21">
        <v>1514.46</v>
      </c>
      <c r="U43" s="182">
        <v>1555.19</v>
      </c>
      <c r="V43" s="19">
        <f t="shared" si="9"/>
        <v>102.68940744555815</v>
      </c>
      <c r="W43" s="29">
        <v>1555.19</v>
      </c>
      <c r="X43" s="29">
        <v>1618.48</v>
      </c>
      <c r="Y43" s="19">
        <f t="shared" si="10"/>
        <v>104.06959921295791</v>
      </c>
      <c r="Z43" s="29">
        <v>1618.48</v>
      </c>
      <c r="AA43" s="29">
        <v>1683.05</v>
      </c>
      <c r="AB43" s="19">
        <f t="shared" si="11"/>
        <v>103.98954574662646</v>
      </c>
      <c r="AC43" s="50" t="s">
        <v>198</v>
      </c>
      <c r="AD43" s="184">
        <v>1555.19</v>
      </c>
      <c r="AE43" s="185">
        <v>1625.19</v>
      </c>
      <c r="AF43" s="19">
        <f t="shared" si="12"/>
        <v>104.50105774857093</v>
      </c>
      <c r="AG43" s="29">
        <v>1618.48</v>
      </c>
      <c r="AH43" s="29">
        <v>1683.05</v>
      </c>
      <c r="AI43" s="19">
        <f t="shared" si="13"/>
        <v>103.98954574662646</v>
      </c>
      <c r="AJ43" s="50" t="s">
        <v>199</v>
      </c>
    </row>
    <row r="44" spans="1:36" ht="36" customHeight="1">
      <c r="A44" s="13" t="s">
        <v>200</v>
      </c>
      <c r="B44" s="14" t="s">
        <v>201</v>
      </c>
      <c r="C44" s="15" t="s">
        <v>35</v>
      </c>
      <c r="D44" s="35"/>
      <c r="E44" s="35"/>
      <c r="F44" s="35"/>
      <c r="G44" s="15"/>
      <c r="H44" s="72">
        <v>1238.71</v>
      </c>
      <c r="I44" s="14">
        <v>1391.07</v>
      </c>
      <c r="J44" s="17">
        <f>I44/H44*100</f>
        <v>112.29989263023627</v>
      </c>
      <c r="K44" s="13" t="s">
        <v>202</v>
      </c>
      <c r="L44" s="34">
        <v>1391.07</v>
      </c>
      <c r="M44" s="34">
        <v>1446.7</v>
      </c>
      <c r="N44" s="19">
        <f t="shared" si="7"/>
        <v>103.9990798450114</v>
      </c>
      <c r="O44" s="20" t="s">
        <v>203</v>
      </c>
      <c r="P44" s="34">
        <v>1446.7</v>
      </c>
      <c r="Q44" s="21">
        <v>1565.33</v>
      </c>
      <c r="R44" s="19">
        <f t="shared" si="8"/>
        <v>108.20004147369875</v>
      </c>
      <c r="S44" s="20" t="s">
        <v>204</v>
      </c>
      <c r="T44" s="21">
        <v>1565.33</v>
      </c>
      <c r="U44" s="182">
        <v>1617</v>
      </c>
      <c r="V44" s="19">
        <f t="shared" si="9"/>
        <v>103.30090140737099</v>
      </c>
      <c r="W44" s="48">
        <v>1617</v>
      </c>
      <c r="X44" s="29">
        <v>1682.16</v>
      </c>
      <c r="Y44" s="19">
        <f t="shared" si="10"/>
        <v>104.02968460111317</v>
      </c>
      <c r="Z44" s="29">
        <v>1682.16</v>
      </c>
      <c r="AA44" s="29">
        <v>1748.98</v>
      </c>
      <c r="AB44" s="19">
        <f t="shared" si="11"/>
        <v>103.97227374328244</v>
      </c>
      <c r="AC44" s="50" t="s">
        <v>205</v>
      </c>
      <c r="AD44" s="184">
        <v>1617</v>
      </c>
      <c r="AE44" s="185">
        <v>1688.36</v>
      </c>
      <c r="AF44" s="19">
        <f t="shared" si="12"/>
        <v>104.41311069882498</v>
      </c>
      <c r="AG44" s="29">
        <v>1682.36</v>
      </c>
      <c r="AH44" s="29">
        <v>1748.98</v>
      </c>
      <c r="AI44" s="19">
        <f t="shared" si="13"/>
        <v>103.95991345490859</v>
      </c>
      <c r="AJ44" s="50" t="s">
        <v>206</v>
      </c>
    </row>
    <row r="45" spans="1:36" ht="24.75" customHeight="1">
      <c r="A45" s="13" t="s">
        <v>207</v>
      </c>
      <c r="B45" s="14" t="s">
        <v>208</v>
      </c>
      <c r="C45" s="15" t="s">
        <v>35</v>
      </c>
      <c r="D45" s="35"/>
      <c r="E45" s="35"/>
      <c r="F45" s="35"/>
      <c r="G45" s="15"/>
      <c r="H45" s="72">
        <v>1414.35</v>
      </c>
      <c r="I45" s="14">
        <v>1584.08</v>
      </c>
      <c r="J45" s="17">
        <f>I45/H45*100</f>
        <v>112.00056563085516</v>
      </c>
      <c r="K45" s="13" t="s">
        <v>209</v>
      </c>
      <c r="L45" s="34">
        <v>1584.08</v>
      </c>
      <c r="M45" s="34">
        <v>1647.43</v>
      </c>
      <c r="N45" s="19">
        <f t="shared" si="7"/>
        <v>103.99916670875209</v>
      </c>
      <c r="O45" s="20" t="s">
        <v>210</v>
      </c>
      <c r="P45" s="34">
        <v>1647.43</v>
      </c>
      <c r="Q45" s="21">
        <v>1782.52</v>
      </c>
      <c r="R45" s="19">
        <f t="shared" si="8"/>
        <v>108.20004491844873</v>
      </c>
      <c r="S45" s="20" t="s">
        <v>211</v>
      </c>
      <c r="T45" s="21">
        <v>1782.52</v>
      </c>
      <c r="U45" s="182">
        <v>1841.39</v>
      </c>
      <c r="V45" s="19">
        <f t="shared" si="9"/>
        <v>103.3026277405022</v>
      </c>
      <c r="W45" s="29">
        <v>1841.39</v>
      </c>
      <c r="X45" s="29">
        <v>1912.15</v>
      </c>
      <c r="Y45" s="19">
        <f t="shared" si="10"/>
        <v>103.84274922748575</v>
      </c>
      <c r="Z45" s="29">
        <v>1912.15</v>
      </c>
      <c r="AA45" s="29">
        <v>1982.67</v>
      </c>
      <c r="AB45" s="19">
        <f t="shared" si="11"/>
        <v>103.68799518866199</v>
      </c>
      <c r="AC45" s="50" t="s">
        <v>212</v>
      </c>
      <c r="AD45" s="184">
        <v>1841.39</v>
      </c>
      <c r="AE45" s="185">
        <v>1878.91</v>
      </c>
      <c r="AF45" s="19">
        <f t="shared" si="12"/>
        <v>102.03759116754192</v>
      </c>
      <c r="AG45" s="29">
        <v>1912.15</v>
      </c>
      <c r="AH45" s="29">
        <v>1982.67</v>
      </c>
      <c r="AI45" s="19">
        <f t="shared" si="13"/>
        <v>103.68799518866199</v>
      </c>
      <c r="AJ45" s="50" t="s">
        <v>213</v>
      </c>
    </row>
    <row r="46" spans="1:36" ht="32.25" customHeight="1">
      <c r="A46" s="13" t="s">
        <v>214</v>
      </c>
      <c r="B46" s="14" t="s">
        <v>215</v>
      </c>
      <c r="C46" s="53" t="s">
        <v>35</v>
      </c>
      <c r="D46" s="76"/>
      <c r="E46" s="76"/>
      <c r="F46" s="76"/>
      <c r="G46" s="53"/>
      <c r="H46" s="77"/>
      <c r="I46" s="77">
        <v>1534</v>
      </c>
      <c r="J46" s="55"/>
      <c r="K46" s="78" t="s">
        <v>216</v>
      </c>
      <c r="L46" s="79">
        <v>1534</v>
      </c>
      <c r="M46" s="80">
        <v>1595.37</v>
      </c>
      <c r="N46" s="57">
        <f t="shared" si="7"/>
        <v>104.0006518904824</v>
      </c>
      <c r="O46" s="58" t="s">
        <v>217</v>
      </c>
      <c r="P46" s="80"/>
      <c r="Q46" s="57"/>
      <c r="R46" s="57"/>
      <c r="S46" s="58"/>
      <c r="T46" s="59">
        <v>1518.67</v>
      </c>
      <c r="U46" s="182">
        <v>1568.77</v>
      </c>
      <c r="V46" s="19">
        <f t="shared" si="9"/>
        <v>103.29893920338189</v>
      </c>
      <c r="W46" s="29">
        <v>1568.77</v>
      </c>
      <c r="X46" s="29">
        <v>1614.17</v>
      </c>
      <c r="Y46" s="19">
        <f t="shared" si="10"/>
        <v>102.89398700893058</v>
      </c>
      <c r="Z46" s="29">
        <v>1614.17</v>
      </c>
      <c r="AA46" s="29">
        <v>1654.01</v>
      </c>
      <c r="AB46" s="19">
        <f t="shared" si="11"/>
        <v>102.46814152164889</v>
      </c>
      <c r="AC46" s="50" t="s">
        <v>218</v>
      </c>
      <c r="AD46" s="184">
        <v>1568.77</v>
      </c>
      <c r="AE46" s="185">
        <v>1642.43</v>
      </c>
      <c r="AF46" s="19">
        <f t="shared" si="12"/>
        <v>104.69539830567898</v>
      </c>
      <c r="AG46" s="29">
        <v>1614.17</v>
      </c>
      <c r="AH46" s="29">
        <v>1654.01</v>
      </c>
      <c r="AI46" s="19">
        <f t="shared" si="13"/>
        <v>102.46814152164889</v>
      </c>
      <c r="AJ46" s="50" t="s">
        <v>219</v>
      </c>
    </row>
    <row r="47" spans="1:36" ht="48" customHeight="1">
      <c r="A47" s="218" t="s">
        <v>220</v>
      </c>
      <c r="B47" s="81" t="s">
        <v>221</v>
      </c>
      <c r="C47" s="15"/>
      <c r="D47" s="35"/>
      <c r="E47" s="35"/>
      <c r="F47" s="35"/>
      <c r="G47" s="15"/>
      <c r="H47" s="72">
        <v>1204.84</v>
      </c>
      <c r="I47" s="72">
        <v>1670.68</v>
      </c>
      <c r="J47" s="17">
        <f>I47/H47*100</f>
        <v>138.66405497825437</v>
      </c>
      <c r="K47" s="13" t="s">
        <v>222</v>
      </c>
      <c r="L47" s="82">
        <v>1670.68</v>
      </c>
      <c r="M47" s="82">
        <v>1737.5</v>
      </c>
      <c r="N47" s="19">
        <f t="shared" si="7"/>
        <v>103.99956903775707</v>
      </c>
      <c r="O47" s="20" t="s">
        <v>223</v>
      </c>
      <c r="P47" s="82">
        <v>1737.5</v>
      </c>
      <c r="Q47" s="21">
        <v>1879.59</v>
      </c>
      <c r="R47" s="19">
        <f>Q47/P47*100</f>
        <v>108.17784172661871</v>
      </c>
      <c r="S47" s="20" t="s">
        <v>224</v>
      </c>
      <c r="T47" s="21"/>
      <c r="U47" s="83"/>
      <c r="V47" s="19"/>
      <c r="W47" s="18"/>
      <c r="X47" s="18"/>
      <c r="Y47" s="19"/>
      <c r="Z47" s="18"/>
      <c r="AA47" s="18"/>
      <c r="AB47" s="19"/>
      <c r="AC47" s="20"/>
      <c r="AD47" s="22"/>
      <c r="AE47" s="18"/>
      <c r="AF47" s="19"/>
      <c r="AG47" s="18"/>
      <c r="AH47" s="18"/>
      <c r="AI47" s="19"/>
      <c r="AJ47" s="20"/>
    </row>
    <row r="48" spans="1:36" ht="21.75" customHeight="1">
      <c r="A48" s="218"/>
      <c r="B48" s="81" t="s">
        <v>225</v>
      </c>
      <c r="C48" s="15"/>
      <c r="D48" s="84"/>
      <c r="E48" s="84"/>
      <c r="F48" s="84"/>
      <c r="G48" s="75"/>
      <c r="H48" s="85"/>
      <c r="I48" s="85"/>
      <c r="J48" s="86"/>
      <c r="K48" s="87"/>
      <c r="L48" s="88"/>
      <c r="M48" s="88"/>
      <c r="N48" s="46"/>
      <c r="O48" s="65"/>
      <c r="P48" s="88"/>
      <c r="Q48" s="89" t="s">
        <v>226</v>
      </c>
      <c r="R48" s="50"/>
      <c r="S48" s="65"/>
      <c r="T48" s="45"/>
      <c r="U48" s="83"/>
      <c r="V48" s="19"/>
      <c r="W48" s="18"/>
      <c r="X48" s="18"/>
      <c r="Y48" s="19"/>
      <c r="Z48" s="18"/>
      <c r="AA48" s="18"/>
      <c r="AB48" s="19"/>
      <c r="AC48" s="20"/>
      <c r="AD48" s="22"/>
      <c r="AE48" s="18"/>
      <c r="AF48" s="19"/>
      <c r="AG48" s="18"/>
      <c r="AH48" s="18"/>
      <c r="AI48" s="19"/>
      <c r="AJ48" s="20"/>
    </row>
    <row r="49" spans="1:36" ht="61.5" customHeight="1">
      <c r="A49" s="218"/>
      <c r="B49" s="90" t="s">
        <v>227</v>
      </c>
      <c r="C49" s="15" t="s">
        <v>35</v>
      </c>
      <c r="D49" s="84"/>
      <c r="E49" s="84"/>
      <c r="F49" s="84"/>
      <c r="G49" s="75"/>
      <c r="H49" s="85"/>
      <c r="I49" s="85"/>
      <c r="J49" s="86"/>
      <c r="K49" s="87"/>
      <c r="L49" s="88"/>
      <c r="M49" s="88"/>
      <c r="N49" s="46"/>
      <c r="O49" s="65"/>
      <c r="P49" s="88"/>
      <c r="Q49" s="45">
        <v>1871.69</v>
      </c>
      <c r="R49" s="46"/>
      <c r="S49" s="65" t="s">
        <v>228</v>
      </c>
      <c r="T49" s="45">
        <v>1871.69</v>
      </c>
      <c r="U49" s="186">
        <v>1934.21</v>
      </c>
      <c r="V49" s="19">
        <f>U49/T49*100</f>
        <v>103.34029673717336</v>
      </c>
      <c r="W49" s="18"/>
      <c r="X49" s="18"/>
      <c r="Y49" s="19"/>
      <c r="Z49" s="18"/>
      <c r="AA49" s="18"/>
      <c r="AB49" s="19"/>
      <c r="AC49" s="20" t="s">
        <v>229</v>
      </c>
      <c r="AD49" s="183">
        <v>1934.21</v>
      </c>
      <c r="AE49" s="182">
        <v>1972.97</v>
      </c>
      <c r="AF49" s="19">
        <f>AE49/AD49*100</f>
        <v>102.00391891263098</v>
      </c>
      <c r="AG49" s="18"/>
      <c r="AH49" s="18"/>
      <c r="AI49" s="19"/>
      <c r="AJ49" s="20" t="s">
        <v>230</v>
      </c>
    </row>
    <row r="50" spans="1:36" ht="95.25" customHeight="1">
      <c r="A50" s="218"/>
      <c r="B50" s="90" t="s">
        <v>231</v>
      </c>
      <c r="C50" s="15" t="s">
        <v>35</v>
      </c>
      <c r="D50" s="84"/>
      <c r="E50" s="84"/>
      <c r="F50" s="84"/>
      <c r="G50" s="75"/>
      <c r="H50" s="85"/>
      <c r="I50" s="85"/>
      <c r="J50" s="86"/>
      <c r="K50" s="87"/>
      <c r="L50" s="88"/>
      <c r="M50" s="88"/>
      <c r="N50" s="46"/>
      <c r="O50" s="65"/>
      <c r="P50" s="88"/>
      <c r="Q50" s="45">
        <v>2177.3</v>
      </c>
      <c r="R50" s="46"/>
      <c r="S50" s="65" t="s">
        <v>228</v>
      </c>
      <c r="T50" s="45">
        <v>2177.3</v>
      </c>
      <c r="U50" s="186">
        <v>2218.71</v>
      </c>
      <c r="V50" s="19">
        <f>U50/T50*100</f>
        <v>101.90189684471594</v>
      </c>
      <c r="W50" s="18"/>
      <c r="X50" s="18"/>
      <c r="Y50" s="19"/>
      <c r="Z50" s="18"/>
      <c r="AA50" s="18"/>
      <c r="AB50" s="19"/>
      <c r="AC50" s="20" t="s">
        <v>229</v>
      </c>
      <c r="AD50" s="183">
        <v>2218.71</v>
      </c>
      <c r="AE50" s="182">
        <v>2313.1</v>
      </c>
      <c r="AF50" s="19">
        <f>AE50/AD50*100</f>
        <v>104.25427387986713</v>
      </c>
      <c r="AG50" s="18"/>
      <c r="AH50" s="18"/>
      <c r="AI50" s="19"/>
      <c r="AJ50" s="20" t="s">
        <v>230</v>
      </c>
    </row>
    <row r="51" spans="1:36" ht="32.25" customHeight="1">
      <c r="A51" s="78" t="s">
        <v>232</v>
      </c>
      <c r="B51" s="14" t="s">
        <v>233</v>
      </c>
      <c r="C51" s="75" t="s">
        <v>35</v>
      </c>
      <c r="D51" s="84"/>
      <c r="E51" s="84"/>
      <c r="F51" s="84"/>
      <c r="G51" s="75"/>
      <c r="H51" s="85">
        <v>1211.18</v>
      </c>
      <c r="I51" s="85">
        <v>1352.09</v>
      </c>
      <c r="J51" s="86">
        <f>I51/H51*100</f>
        <v>111.63410888554961</v>
      </c>
      <c r="K51" s="87" t="s">
        <v>234</v>
      </c>
      <c r="L51" s="88">
        <v>1352.09</v>
      </c>
      <c r="M51" s="91">
        <v>1406.16</v>
      </c>
      <c r="N51" s="46">
        <f>M51/L51*100</f>
        <v>103.99899414979774</v>
      </c>
      <c r="O51" s="65" t="s">
        <v>235</v>
      </c>
      <c r="P51" s="91">
        <v>1406.16</v>
      </c>
      <c r="Q51" s="45">
        <v>1521.46</v>
      </c>
      <c r="R51" s="46">
        <f>Q51/P51*100</f>
        <v>108.19963588780791</v>
      </c>
      <c r="S51" s="65" t="s">
        <v>236</v>
      </c>
      <c r="T51" s="45">
        <v>1521.46</v>
      </c>
      <c r="U51" s="182">
        <v>1571.19</v>
      </c>
      <c r="V51" s="19">
        <f>U51/T51*100</f>
        <v>103.26857097787652</v>
      </c>
      <c r="W51" s="29">
        <v>1571.19</v>
      </c>
      <c r="X51" s="29">
        <v>1608.23</v>
      </c>
      <c r="Y51" s="19">
        <f>X51/W51*100</f>
        <v>102.35744881268339</v>
      </c>
      <c r="Z51" s="29">
        <v>1608.23</v>
      </c>
      <c r="AA51" s="29">
        <v>1668.9</v>
      </c>
      <c r="AB51" s="19">
        <f>AA51/Z51*100</f>
        <v>103.77247035560835</v>
      </c>
      <c r="AC51" s="50" t="s">
        <v>237</v>
      </c>
      <c r="AD51" s="184">
        <v>1571.19</v>
      </c>
      <c r="AE51" s="185">
        <v>1711.42</v>
      </c>
      <c r="AF51" s="19">
        <f>AE51/AD51*100</f>
        <v>108.92508226248894</v>
      </c>
      <c r="AG51" s="29">
        <v>1608.23</v>
      </c>
      <c r="AH51" s="48">
        <v>1668.9</v>
      </c>
      <c r="AI51" s="19">
        <f>AH51/AG51*100</f>
        <v>103.77247035560835</v>
      </c>
      <c r="AJ51" s="50" t="s">
        <v>238</v>
      </c>
    </row>
    <row r="52" spans="1:36" ht="27.75" customHeight="1">
      <c r="A52" s="78" t="s">
        <v>239</v>
      </c>
      <c r="B52" s="14" t="s">
        <v>240</v>
      </c>
      <c r="C52" s="75" t="s">
        <v>35</v>
      </c>
      <c r="D52" s="84"/>
      <c r="E52" s="84"/>
      <c r="F52" s="84"/>
      <c r="G52" s="75"/>
      <c r="H52" s="85"/>
      <c r="I52" s="85"/>
      <c r="J52" s="86"/>
      <c r="K52" s="87"/>
      <c r="L52" s="88"/>
      <c r="M52" s="91"/>
      <c r="N52" s="46"/>
      <c r="O52" s="65"/>
      <c r="P52" s="91">
        <v>1621.48</v>
      </c>
      <c r="Q52" s="45">
        <v>1754.44</v>
      </c>
      <c r="R52" s="46">
        <f>Q52/P52*100</f>
        <v>108.19991612600835</v>
      </c>
      <c r="S52" s="65" t="s">
        <v>241</v>
      </c>
      <c r="T52" s="45">
        <v>1754.44</v>
      </c>
      <c r="U52" s="182">
        <v>1812.41</v>
      </c>
      <c r="V52" s="19">
        <f>U52/T52*100</f>
        <v>103.30418823100248</v>
      </c>
      <c r="W52" s="29">
        <v>1812.41</v>
      </c>
      <c r="X52" s="48">
        <v>1879.9</v>
      </c>
      <c r="Y52" s="19">
        <f>X52/W52*100</f>
        <v>103.72377111139312</v>
      </c>
      <c r="Z52" s="48">
        <v>1879.9</v>
      </c>
      <c r="AA52" s="29">
        <v>1937.81</v>
      </c>
      <c r="AB52" s="19">
        <f>AA52/Z52*100</f>
        <v>103.08048300441513</v>
      </c>
      <c r="AC52" s="50" t="s">
        <v>242</v>
      </c>
      <c r="AD52" s="184">
        <v>1812.41</v>
      </c>
      <c r="AE52" s="185">
        <v>1848.65</v>
      </c>
      <c r="AF52" s="19">
        <f>AE52/AD52*100</f>
        <v>101.9995475637411</v>
      </c>
      <c r="AG52" s="48">
        <v>1879.9</v>
      </c>
      <c r="AH52" s="29">
        <v>1937.81</v>
      </c>
      <c r="AI52" s="19">
        <f>AH52/AG52*100</f>
        <v>103.08048300441513</v>
      </c>
      <c r="AJ52" s="50" t="s">
        <v>243</v>
      </c>
    </row>
    <row r="53" spans="1:36" ht="25.5" customHeight="1">
      <c r="A53" s="78" t="s">
        <v>244</v>
      </c>
      <c r="B53" s="14" t="s">
        <v>245</v>
      </c>
      <c r="C53" s="75" t="s">
        <v>35</v>
      </c>
      <c r="D53" s="84"/>
      <c r="E53" s="84"/>
      <c r="F53" s="84"/>
      <c r="G53" s="75"/>
      <c r="H53" s="85"/>
      <c r="I53" s="85"/>
      <c r="J53" s="86"/>
      <c r="K53" s="87"/>
      <c r="L53" s="88"/>
      <c r="M53" s="91"/>
      <c r="N53" s="46"/>
      <c r="O53" s="65"/>
      <c r="P53" s="91">
        <v>1957.51</v>
      </c>
      <c r="Q53" s="45">
        <v>2118.03</v>
      </c>
      <c r="R53" s="46">
        <f>Q53/P53*100</f>
        <v>108.20021353658476</v>
      </c>
      <c r="S53" s="65" t="s">
        <v>246</v>
      </c>
      <c r="T53" s="45">
        <v>2118.03</v>
      </c>
      <c r="U53" s="182">
        <v>2187.83</v>
      </c>
      <c r="V53" s="19">
        <f>U53/T53*100</f>
        <v>103.29551517211748</v>
      </c>
      <c r="W53" s="29">
        <v>2187.83</v>
      </c>
      <c r="X53" s="29">
        <v>2275.23</v>
      </c>
      <c r="Y53" s="19">
        <f>X53/W53*100</f>
        <v>103.99482592340357</v>
      </c>
      <c r="Z53" s="29">
        <v>2275.23</v>
      </c>
      <c r="AA53" s="29">
        <v>2348.47</v>
      </c>
      <c r="AB53" s="19">
        <f>AA53/Z53*100</f>
        <v>103.21901522043923</v>
      </c>
      <c r="AC53" s="50" t="s">
        <v>247</v>
      </c>
      <c r="AD53" s="184">
        <v>2187.83</v>
      </c>
      <c r="AE53" s="185">
        <v>2230.41</v>
      </c>
      <c r="AF53" s="19">
        <f>AE53/AD53*100</f>
        <v>101.94622068442246</v>
      </c>
      <c r="AG53" s="29">
        <v>2275.23</v>
      </c>
      <c r="AH53" s="29">
        <v>2348.47</v>
      </c>
      <c r="AI53" s="19">
        <f>AH53/AG53*100</f>
        <v>103.21901522043923</v>
      </c>
      <c r="AJ53" s="50" t="s">
        <v>248</v>
      </c>
    </row>
    <row r="54" spans="1:36" s="12" customFormat="1" ht="24" customHeight="1">
      <c r="A54" s="92" t="s">
        <v>249</v>
      </c>
      <c r="B54" s="221" t="s">
        <v>250</v>
      </c>
      <c r="C54" s="221"/>
      <c r="D54" s="221"/>
      <c r="E54" s="221"/>
      <c r="F54" s="221"/>
      <c r="G54" s="221"/>
      <c r="H54" s="93"/>
      <c r="I54" s="93"/>
      <c r="J54" s="94"/>
      <c r="K54" s="95"/>
      <c r="L54" s="93"/>
      <c r="M54" s="93"/>
      <c r="N54" s="94"/>
      <c r="O54" s="96"/>
      <c r="P54" s="93"/>
      <c r="Q54" s="94"/>
      <c r="R54" s="94"/>
      <c r="S54" s="96"/>
      <c r="T54" s="94"/>
      <c r="U54" s="94"/>
      <c r="V54" s="94"/>
      <c r="W54" s="10"/>
      <c r="X54" s="10"/>
      <c r="Y54" s="94"/>
      <c r="Z54" s="10"/>
      <c r="AA54" s="10"/>
      <c r="AB54" s="94"/>
      <c r="AC54" s="10"/>
      <c r="AD54" s="11"/>
      <c r="AE54" s="10"/>
      <c r="AF54" s="94"/>
      <c r="AG54" s="10"/>
      <c r="AH54" s="10"/>
      <c r="AI54" s="94"/>
      <c r="AJ54" s="10"/>
    </row>
    <row r="55" spans="1:36" ht="30" customHeight="1" hidden="1">
      <c r="A55" s="24" t="s">
        <v>24</v>
      </c>
      <c r="B55" s="25" t="s">
        <v>45</v>
      </c>
      <c r="C55" s="26" t="s">
        <v>251</v>
      </c>
      <c r="D55" s="26">
        <v>81.04</v>
      </c>
      <c r="E55" s="26">
        <v>85.9</v>
      </c>
      <c r="F55" s="26">
        <v>90.37</v>
      </c>
      <c r="G55" s="26" t="s">
        <v>252</v>
      </c>
      <c r="H55" s="26">
        <v>90.37</v>
      </c>
      <c r="I55" s="31">
        <v>0</v>
      </c>
      <c r="J55" s="30"/>
      <c r="K55" s="50">
        <v>0</v>
      </c>
      <c r="L55" s="29"/>
      <c r="M55" s="29"/>
      <c r="N55" s="30" t="e">
        <f>M55/L55*100</f>
        <v>#DIV/0!</v>
      </c>
      <c r="O55" s="50"/>
      <c r="P55" s="29"/>
      <c r="Q55" s="30"/>
      <c r="R55" s="33" t="e">
        <f>Q55/P55*100</f>
        <v>#DIV/0!</v>
      </c>
      <c r="S55" s="50"/>
      <c r="T55" s="30"/>
      <c r="U55" s="30"/>
      <c r="V55" s="33" t="e">
        <f>U55/T55*100</f>
        <v>#DIV/0!</v>
      </c>
      <c r="W55" s="42"/>
      <c r="X55" s="42"/>
      <c r="Y55" s="19" t="e">
        <f>X55/W55*100</f>
        <v>#DIV/0!</v>
      </c>
      <c r="Z55" s="42"/>
      <c r="AA55" s="42"/>
      <c r="AB55" s="19" t="e">
        <f>AA55/Z55*100</f>
        <v>#DIV/0!</v>
      </c>
      <c r="AC55" s="42"/>
      <c r="AD55" s="43"/>
      <c r="AE55" s="42"/>
      <c r="AF55" s="19" t="e">
        <f>AE55/AD55*100</f>
        <v>#DIV/0!</v>
      </c>
      <c r="AG55" s="42"/>
      <c r="AH55" s="42"/>
      <c r="AI55" s="19" t="e">
        <f>AH55/AG55*100</f>
        <v>#DIV/0!</v>
      </c>
      <c r="AJ55" s="42"/>
    </row>
    <row r="56" spans="1:36" ht="29.25" customHeight="1">
      <c r="A56" s="218" t="s">
        <v>24</v>
      </c>
      <c r="B56" s="14" t="s">
        <v>64</v>
      </c>
      <c r="C56" s="97" t="s">
        <v>253</v>
      </c>
      <c r="D56" s="15">
        <v>62.95</v>
      </c>
      <c r="E56" s="15">
        <v>66.73</v>
      </c>
      <c r="F56" s="15">
        <v>70.2</v>
      </c>
      <c r="G56" s="15" t="s">
        <v>254</v>
      </c>
      <c r="H56" s="98" t="s">
        <v>255</v>
      </c>
      <c r="I56" s="14">
        <v>84.89</v>
      </c>
      <c r="J56" s="99">
        <f>84.89/70.2*100</f>
        <v>120.92592592592592</v>
      </c>
      <c r="K56" s="15" t="s">
        <v>256</v>
      </c>
      <c r="L56" s="18">
        <v>84.89</v>
      </c>
      <c r="M56" s="18">
        <v>87.36</v>
      </c>
      <c r="N56" s="19">
        <f>M56/L56*100</f>
        <v>102.90964777947933</v>
      </c>
      <c r="O56" s="20" t="s">
        <v>257</v>
      </c>
      <c r="P56" s="18">
        <v>87.36</v>
      </c>
      <c r="Q56" s="21">
        <v>106.84</v>
      </c>
      <c r="R56" s="19">
        <f>Q56/P56*100</f>
        <v>122.2985347985348</v>
      </c>
      <c r="S56" s="20" t="s">
        <v>258</v>
      </c>
      <c r="T56" s="21"/>
      <c r="U56" s="21"/>
      <c r="V56" s="19"/>
      <c r="W56" s="42"/>
      <c r="X56" s="42"/>
      <c r="Y56" s="19"/>
      <c r="Z56" s="42"/>
      <c r="AA56" s="42"/>
      <c r="AB56" s="19"/>
      <c r="AC56" s="19"/>
      <c r="AD56" s="43"/>
      <c r="AE56" s="42"/>
      <c r="AF56" s="19"/>
      <c r="AG56" s="42"/>
      <c r="AH56" s="42"/>
      <c r="AI56" s="19"/>
      <c r="AJ56" s="19"/>
    </row>
    <row r="57" spans="1:36" ht="18" customHeight="1">
      <c r="A57" s="218"/>
      <c r="B57" s="100" t="s">
        <v>259</v>
      </c>
      <c r="C57" s="97" t="s">
        <v>253</v>
      </c>
      <c r="D57" s="15"/>
      <c r="E57" s="15"/>
      <c r="F57" s="15"/>
      <c r="G57" s="15"/>
      <c r="H57" s="98"/>
      <c r="I57" s="14"/>
      <c r="J57" s="99"/>
      <c r="K57" s="15"/>
      <c r="L57" s="18"/>
      <c r="M57" s="18"/>
      <c r="N57" s="19"/>
      <c r="O57" s="20"/>
      <c r="P57" s="18"/>
      <c r="Q57" s="21"/>
      <c r="R57" s="19"/>
      <c r="S57" s="20"/>
      <c r="T57" s="21">
        <v>23.91</v>
      </c>
      <c r="U57" s="21">
        <v>25.1</v>
      </c>
      <c r="V57" s="19">
        <f>U57/T57*100</f>
        <v>104.97699707235466</v>
      </c>
      <c r="W57" s="48">
        <v>25.1</v>
      </c>
      <c r="X57" s="48">
        <v>26.5</v>
      </c>
      <c r="Y57" s="19">
        <f>X57/W57*100</f>
        <v>105.57768924302789</v>
      </c>
      <c r="Z57" s="48">
        <v>26.5</v>
      </c>
      <c r="AA57" s="29">
        <v>27.81</v>
      </c>
      <c r="AB57" s="19">
        <f>AA57/Z57*100</f>
        <v>104.94339622641509</v>
      </c>
      <c r="AC57" s="219" t="s">
        <v>260</v>
      </c>
      <c r="AD57" s="47">
        <v>25.1</v>
      </c>
      <c r="AE57" s="48">
        <v>25.95</v>
      </c>
      <c r="AF57" s="19">
        <f>AE57/AD57*100</f>
        <v>103.38645418326693</v>
      </c>
      <c r="AG57" s="48">
        <v>26.5</v>
      </c>
      <c r="AH57" s="29">
        <v>27.81</v>
      </c>
      <c r="AI57" s="19">
        <f>AH57/AG57*100</f>
        <v>104.94339622641509</v>
      </c>
      <c r="AJ57" s="219" t="s">
        <v>261</v>
      </c>
    </row>
    <row r="58" spans="1:36" ht="30" customHeight="1">
      <c r="A58" s="218"/>
      <c r="B58" s="100" t="s">
        <v>262</v>
      </c>
      <c r="C58" s="101" t="s">
        <v>263</v>
      </c>
      <c r="D58" s="15"/>
      <c r="E58" s="15"/>
      <c r="F58" s="15"/>
      <c r="G58" s="15"/>
      <c r="H58" s="98"/>
      <c r="I58" s="14"/>
      <c r="J58" s="99"/>
      <c r="K58" s="15"/>
      <c r="L58" s="18"/>
      <c r="M58" s="18"/>
      <c r="N58" s="19"/>
      <c r="O58" s="20"/>
      <c r="P58" s="18"/>
      <c r="Q58" s="21"/>
      <c r="R58" s="19"/>
      <c r="S58" s="20"/>
      <c r="T58" s="21">
        <v>1278.15</v>
      </c>
      <c r="U58" s="182">
        <v>1320.25</v>
      </c>
      <c r="V58" s="19">
        <f>U58/T58*100</f>
        <v>103.29382310370457</v>
      </c>
      <c r="W58" s="29">
        <v>1320.25</v>
      </c>
      <c r="X58" s="29">
        <v>1347.23</v>
      </c>
      <c r="Y58" s="19">
        <f>X58/W58*100</f>
        <v>102.04355235750803</v>
      </c>
      <c r="Z58" s="29">
        <v>1347.23</v>
      </c>
      <c r="AA58" s="29">
        <v>1418.07</v>
      </c>
      <c r="AB58" s="19">
        <f>AA58/Z58*100</f>
        <v>105.25819644752565</v>
      </c>
      <c r="AC58" s="219"/>
      <c r="AD58" s="184">
        <v>1320.25</v>
      </c>
      <c r="AE58" s="185">
        <v>1346.52</v>
      </c>
      <c r="AF58" s="19">
        <f>AE58/AD58*100</f>
        <v>101.9897746638894</v>
      </c>
      <c r="AG58" s="29">
        <v>1347.23</v>
      </c>
      <c r="AH58" s="29">
        <v>1418.07</v>
      </c>
      <c r="AI58" s="19">
        <f>AH58/AG58*100</f>
        <v>105.25819644752565</v>
      </c>
      <c r="AJ58" s="219"/>
    </row>
    <row r="59" spans="1:36" ht="46.5" customHeight="1">
      <c r="A59" s="218" t="s">
        <v>33</v>
      </c>
      <c r="B59" s="14" t="s">
        <v>82</v>
      </c>
      <c r="C59" s="101" t="s">
        <v>253</v>
      </c>
      <c r="D59" s="15">
        <v>89.3</v>
      </c>
      <c r="E59" s="15">
        <v>94.66</v>
      </c>
      <c r="F59" s="15">
        <v>99.11</v>
      </c>
      <c r="G59" s="15" t="s">
        <v>264</v>
      </c>
      <c r="H59" s="98" t="s">
        <v>265</v>
      </c>
      <c r="I59" s="14">
        <v>121.44</v>
      </c>
      <c r="J59" s="99">
        <f>121.44/99.11*100</f>
        <v>122.5305216426193</v>
      </c>
      <c r="K59" s="15" t="s">
        <v>266</v>
      </c>
      <c r="L59" s="18">
        <v>121.44</v>
      </c>
      <c r="M59" s="18">
        <v>126.32</v>
      </c>
      <c r="N59" s="19">
        <f>M59/L59*100</f>
        <v>104.01844532279314</v>
      </c>
      <c r="O59" s="20" t="s">
        <v>267</v>
      </c>
      <c r="P59" s="18">
        <v>126.32</v>
      </c>
      <c r="Q59" s="21">
        <v>137.3</v>
      </c>
      <c r="R59" s="19">
        <f>Q59/P59*100</f>
        <v>108.69221025965803</v>
      </c>
      <c r="S59" s="20" t="s">
        <v>258</v>
      </c>
      <c r="T59" s="21"/>
      <c r="U59" s="21"/>
      <c r="V59" s="19"/>
      <c r="W59" s="42"/>
      <c r="X59" s="42"/>
      <c r="Y59" s="19"/>
      <c r="Z59" s="42"/>
      <c r="AA59" s="42"/>
      <c r="AB59" s="19"/>
      <c r="AC59" s="19"/>
      <c r="AD59" s="43"/>
      <c r="AE59" s="42"/>
      <c r="AF59" s="19"/>
      <c r="AG59" s="42"/>
      <c r="AH59" s="42"/>
      <c r="AI59" s="19"/>
      <c r="AJ59" s="19"/>
    </row>
    <row r="60" spans="1:36" ht="19.5" customHeight="1">
      <c r="A60" s="218"/>
      <c r="B60" s="102" t="s">
        <v>259</v>
      </c>
      <c r="C60" s="97" t="s">
        <v>253</v>
      </c>
      <c r="D60" s="53"/>
      <c r="E60" s="53"/>
      <c r="F60" s="53"/>
      <c r="G60" s="53"/>
      <c r="H60" s="103"/>
      <c r="I60" s="52"/>
      <c r="J60" s="104"/>
      <c r="K60" s="53"/>
      <c r="L60" s="56"/>
      <c r="M60" s="56"/>
      <c r="N60" s="57"/>
      <c r="O60" s="58"/>
      <c r="P60" s="56"/>
      <c r="Q60" s="59"/>
      <c r="R60" s="57"/>
      <c r="S60" s="58"/>
      <c r="T60" s="59">
        <v>23.91</v>
      </c>
      <c r="U60" s="59">
        <v>25.1</v>
      </c>
      <c r="V60" s="57">
        <f>U60/T60*100</f>
        <v>104.97699707235466</v>
      </c>
      <c r="W60" s="105">
        <v>25.1</v>
      </c>
      <c r="X60" s="105">
        <v>26.5</v>
      </c>
      <c r="Y60" s="57">
        <f>X60/W60*100</f>
        <v>105.57768924302789</v>
      </c>
      <c r="Z60" s="105">
        <v>26.5</v>
      </c>
      <c r="AA60" s="106">
        <v>27.81</v>
      </c>
      <c r="AB60" s="57">
        <f>AA60/Z60*100</f>
        <v>104.94339622641509</v>
      </c>
      <c r="AC60" s="219" t="s">
        <v>260</v>
      </c>
      <c r="AD60" s="107">
        <v>25.1</v>
      </c>
      <c r="AE60" s="105">
        <v>25.95</v>
      </c>
      <c r="AF60" s="57">
        <f>AE60/AD60*100</f>
        <v>103.38645418326693</v>
      </c>
      <c r="AG60" s="105">
        <v>26.5</v>
      </c>
      <c r="AH60" s="106">
        <v>27.81</v>
      </c>
      <c r="AI60" s="57">
        <f>AH60/AG60*100</f>
        <v>104.94339622641509</v>
      </c>
      <c r="AJ60" s="219" t="s">
        <v>261</v>
      </c>
    </row>
    <row r="61" spans="1:253" s="108" customFormat="1" ht="30.75" customHeight="1">
      <c r="A61" s="218"/>
      <c r="B61" s="100" t="s">
        <v>262</v>
      </c>
      <c r="C61" s="101" t="s">
        <v>263</v>
      </c>
      <c r="D61" s="15"/>
      <c r="E61" s="15"/>
      <c r="F61" s="15"/>
      <c r="G61" s="15"/>
      <c r="H61" s="98"/>
      <c r="I61" s="14"/>
      <c r="J61" s="99"/>
      <c r="K61" s="15"/>
      <c r="L61" s="18"/>
      <c r="M61" s="18"/>
      <c r="N61" s="19"/>
      <c r="O61" s="20"/>
      <c r="P61" s="18"/>
      <c r="Q61" s="21"/>
      <c r="R61" s="19"/>
      <c r="S61" s="20"/>
      <c r="T61" s="21">
        <v>1747.93</v>
      </c>
      <c r="U61" s="182">
        <v>1803.25</v>
      </c>
      <c r="V61" s="19">
        <f>U61/T61*100</f>
        <v>103.16488646570514</v>
      </c>
      <c r="W61" s="29">
        <v>1803.25</v>
      </c>
      <c r="X61" s="29">
        <v>1871.49</v>
      </c>
      <c r="Y61" s="19">
        <f>X61/W61*100</f>
        <v>103.78427838624707</v>
      </c>
      <c r="Z61" s="29">
        <v>1871.49</v>
      </c>
      <c r="AA61" s="29">
        <v>1941.04</v>
      </c>
      <c r="AB61" s="19">
        <f>AA61/Z61*100</f>
        <v>103.71629022864136</v>
      </c>
      <c r="AC61" s="219"/>
      <c r="AD61" s="184">
        <v>1803.25</v>
      </c>
      <c r="AE61" s="185">
        <v>1838.1</v>
      </c>
      <c r="AF61" s="19">
        <f>AE61/AD61*100</f>
        <v>101.93262165534452</v>
      </c>
      <c r="AG61" s="29">
        <v>1871.49</v>
      </c>
      <c r="AH61" s="29">
        <v>1941.04</v>
      </c>
      <c r="AI61" s="19">
        <f>AH61/AG61*100</f>
        <v>103.71629022864136</v>
      </c>
      <c r="AJ61" s="219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</row>
    <row r="62" spans="1:36" ht="48" customHeight="1">
      <c r="A62" s="218" t="s">
        <v>48</v>
      </c>
      <c r="B62" s="109" t="s">
        <v>268</v>
      </c>
      <c r="C62" s="110"/>
      <c r="D62" s="111"/>
      <c r="E62" s="111"/>
      <c r="F62" s="111"/>
      <c r="G62" s="111"/>
      <c r="H62" s="112"/>
      <c r="I62" s="111"/>
      <c r="J62" s="113"/>
      <c r="K62" s="111"/>
      <c r="L62" s="114"/>
      <c r="M62" s="114"/>
      <c r="N62" s="111"/>
      <c r="O62" s="111"/>
      <c r="P62" s="111"/>
      <c r="Q62" s="111"/>
      <c r="R62" s="46"/>
      <c r="S62" s="111"/>
      <c r="T62" s="111"/>
      <c r="U62" s="111"/>
      <c r="V62" s="46"/>
      <c r="W62" s="115"/>
      <c r="X62" s="115"/>
      <c r="Y62" s="46"/>
      <c r="Z62" s="115"/>
      <c r="AA62" s="115"/>
      <c r="AB62" s="46"/>
      <c r="AC62" s="46"/>
      <c r="AD62" s="116"/>
      <c r="AE62" s="115"/>
      <c r="AF62" s="46"/>
      <c r="AG62" s="115"/>
      <c r="AH62" s="115"/>
      <c r="AI62" s="46"/>
      <c r="AJ62" s="46"/>
    </row>
    <row r="63" spans="1:36" ht="33.75" customHeight="1">
      <c r="A63" s="218"/>
      <c r="B63" s="44" t="s">
        <v>92</v>
      </c>
      <c r="C63" s="97" t="s">
        <v>253</v>
      </c>
      <c r="D63" s="15">
        <v>92.87</v>
      </c>
      <c r="E63" s="15">
        <v>92.87</v>
      </c>
      <c r="F63" s="15">
        <v>103.45</v>
      </c>
      <c r="G63" s="15" t="s">
        <v>269</v>
      </c>
      <c r="H63" s="98" t="s">
        <v>270</v>
      </c>
      <c r="I63" s="14">
        <v>116.4</v>
      </c>
      <c r="J63" s="117">
        <f>116.4/103.45*100</f>
        <v>112.5181246979217</v>
      </c>
      <c r="K63" s="15" t="s">
        <v>271</v>
      </c>
      <c r="L63" s="18">
        <v>116.4</v>
      </c>
      <c r="M63" s="18">
        <v>121.08</v>
      </c>
      <c r="N63" s="19">
        <f>M63/L63*100</f>
        <v>104.02061855670101</v>
      </c>
      <c r="O63" s="20" t="s">
        <v>272</v>
      </c>
      <c r="P63" s="18">
        <v>121.08</v>
      </c>
      <c r="Q63" s="21">
        <v>131.63</v>
      </c>
      <c r="R63" s="19">
        <f>Q63/P63*100</f>
        <v>108.71324743970928</v>
      </c>
      <c r="S63" s="20" t="s">
        <v>273</v>
      </c>
      <c r="T63" s="118"/>
      <c r="U63" s="118"/>
      <c r="V63" s="19"/>
      <c r="W63" s="42"/>
      <c r="X63" s="42"/>
      <c r="Y63" s="19"/>
      <c r="Z63" s="42"/>
      <c r="AA63" s="42"/>
      <c r="AB63" s="19"/>
      <c r="AC63" s="19"/>
      <c r="AD63" s="43"/>
      <c r="AE63" s="42"/>
      <c r="AF63" s="19"/>
      <c r="AG63" s="42"/>
      <c r="AH63" s="42"/>
      <c r="AI63" s="19"/>
      <c r="AJ63" s="19"/>
    </row>
    <row r="64" spans="1:36" ht="20.25" customHeight="1">
      <c r="A64" s="218"/>
      <c r="B64" s="100" t="s">
        <v>259</v>
      </c>
      <c r="C64" s="97" t="s">
        <v>253</v>
      </c>
      <c r="D64" s="15"/>
      <c r="E64" s="15"/>
      <c r="F64" s="15"/>
      <c r="G64" s="15"/>
      <c r="H64" s="98"/>
      <c r="I64" s="14"/>
      <c r="J64" s="117"/>
      <c r="K64" s="15"/>
      <c r="L64" s="18"/>
      <c r="M64" s="18"/>
      <c r="N64" s="19"/>
      <c r="O64" s="20"/>
      <c r="P64" s="18"/>
      <c r="Q64" s="21"/>
      <c r="R64" s="19"/>
      <c r="S64" s="20"/>
      <c r="T64" s="21">
        <v>23.91</v>
      </c>
      <c r="U64" s="21">
        <v>25.1</v>
      </c>
      <c r="V64" s="19">
        <f>U64/T64*100</f>
        <v>104.97699707235466</v>
      </c>
      <c r="W64" s="48">
        <v>25.1</v>
      </c>
      <c r="X64" s="48">
        <v>26.5</v>
      </c>
      <c r="Y64" s="19">
        <f>X64/W64*100</f>
        <v>105.57768924302789</v>
      </c>
      <c r="Z64" s="48">
        <v>26.5</v>
      </c>
      <c r="AA64" s="29">
        <v>27.81</v>
      </c>
      <c r="AB64" s="19">
        <f>AA64/Z64*100</f>
        <v>104.94339622641509</v>
      </c>
      <c r="AC64" s="219" t="s">
        <v>274</v>
      </c>
      <c r="AD64" s="47">
        <v>25.1</v>
      </c>
      <c r="AE64" s="48">
        <v>25.95</v>
      </c>
      <c r="AF64" s="19">
        <f>AE64/AD64*100</f>
        <v>103.38645418326693</v>
      </c>
      <c r="AG64" s="48">
        <v>26.5</v>
      </c>
      <c r="AH64" s="29">
        <v>27.51</v>
      </c>
      <c r="AI64" s="19">
        <f>AH64/AG64*100</f>
        <v>103.811320754717</v>
      </c>
      <c r="AJ64" s="220" t="s">
        <v>275</v>
      </c>
    </row>
    <row r="65" spans="1:36" ht="29.25" customHeight="1">
      <c r="A65" s="218"/>
      <c r="B65" s="100" t="s">
        <v>262</v>
      </c>
      <c r="C65" s="101" t="s">
        <v>263</v>
      </c>
      <c r="D65" s="15"/>
      <c r="E65" s="15"/>
      <c r="F65" s="15"/>
      <c r="G65" s="15"/>
      <c r="H65" s="98"/>
      <c r="I65" s="14"/>
      <c r="J65" s="117"/>
      <c r="K65" s="15"/>
      <c r="L65" s="18"/>
      <c r="M65" s="18"/>
      <c r="N65" s="19"/>
      <c r="O65" s="20"/>
      <c r="P65" s="18"/>
      <c r="Q65" s="21"/>
      <c r="R65" s="19"/>
      <c r="S65" s="20"/>
      <c r="T65" s="21">
        <v>1660.5</v>
      </c>
      <c r="U65" s="182">
        <v>1715.3</v>
      </c>
      <c r="V65" s="19">
        <f>U65/T65*100</f>
        <v>103.30021077988559</v>
      </c>
      <c r="W65" s="29">
        <v>1715.3</v>
      </c>
      <c r="X65" s="29">
        <v>1786.66</v>
      </c>
      <c r="Y65" s="19">
        <f>X65/W65*100</f>
        <v>104.16020521191629</v>
      </c>
      <c r="Z65" s="29">
        <v>1786.66</v>
      </c>
      <c r="AA65" s="29">
        <v>1848.86</v>
      </c>
      <c r="AB65" s="19">
        <f>AA65/Z65*100</f>
        <v>103.48135627371744</v>
      </c>
      <c r="AC65" s="219"/>
      <c r="AD65" s="184">
        <v>1715.3</v>
      </c>
      <c r="AE65" s="185">
        <v>1749.6</v>
      </c>
      <c r="AF65" s="19">
        <f>AE65/AD65*100</f>
        <v>101.99965020696087</v>
      </c>
      <c r="AG65" s="29">
        <v>1786.66</v>
      </c>
      <c r="AH65" s="29">
        <v>1848.86</v>
      </c>
      <c r="AI65" s="19">
        <f>AH65/AG65*100</f>
        <v>103.48135627371744</v>
      </c>
      <c r="AJ65" s="220"/>
    </row>
    <row r="66" spans="1:36" ht="78" customHeight="1">
      <c r="A66" s="218"/>
      <c r="B66" s="44" t="s">
        <v>276</v>
      </c>
      <c r="C66" s="97" t="s">
        <v>253</v>
      </c>
      <c r="D66" s="15"/>
      <c r="E66" s="15"/>
      <c r="F66" s="15"/>
      <c r="G66" s="15"/>
      <c r="H66" s="98"/>
      <c r="I66" s="14"/>
      <c r="J66" s="117"/>
      <c r="K66" s="15"/>
      <c r="L66" s="18">
        <v>140.3</v>
      </c>
      <c r="M66" s="18">
        <v>144.98</v>
      </c>
      <c r="N66" s="19"/>
      <c r="O66" s="20" t="s">
        <v>277</v>
      </c>
      <c r="P66" s="18">
        <v>144.98</v>
      </c>
      <c r="Q66" s="21">
        <v>149.33</v>
      </c>
      <c r="R66" s="19">
        <f>Q66/P66*100</f>
        <v>103.00041385018626</v>
      </c>
      <c r="S66" s="20" t="s">
        <v>278</v>
      </c>
      <c r="T66" s="118"/>
      <c r="U66" s="118"/>
      <c r="V66" s="19"/>
      <c r="W66" s="42"/>
      <c r="X66" s="42"/>
      <c r="Y66" s="19"/>
      <c r="Z66" s="42"/>
      <c r="AA66" s="42"/>
      <c r="AB66" s="19"/>
      <c r="AC66" s="19"/>
      <c r="AD66" s="43"/>
      <c r="AE66" s="42"/>
      <c r="AF66" s="19"/>
      <c r="AG66" s="42"/>
      <c r="AH66" s="42"/>
      <c r="AI66" s="19"/>
      <c r="AJ66" s="19"/>
    </row>
    <row r="67" spans="1:36" ht="39.75" customHeight="1">
      <c r="A67" s="218"/>
      <c r="B67" s="100" t="s">
        <v>259</v>
      </c>
      <c r="C67" s="97" t="s">
        <v>253</v>
      </c>
      <c r="D67" s="15"/>
      <c r="E67" s="15"/>
      <c r="F67" s="15"/>
      <c r="G67" s="15"/>
      <c r="H67" s="98"/>
      <c r="I67" s="14"/>
      <c r="J67" s="117"/>
      <c r="K67" s="15"/>
      <c r="L67" s="18"/>
      <c r="M67" s="18"/>
      <c r="N67" s="19"/>
      <c r="O67" s="20"/>
      <c r="P67" s="18"/>
      <c r="Q67" s="118"/>
      <c r="R67" s="19"/>
      <c r="S67" s="20"/>
      <c r="T67" s="21">
        <v>23.91</v>
      </c>
      <c r="U67" s="21">
        <v>25.1</v>
      </c>
      <c r="V67" s="19">
        <f>U67/T67*100</f>
        <v>104.97699707235466</v>
      </c>
      <c r="W67" s="48">
        <v>25.1</v>
      </c>
      <c r="X67" s="48">
        <v>26.5</v>
      </c>
      <c r="Y67" s="19">
        <f>X67/W67*100</f>
        <v>105.57768924302789</v>
      </c>
      <c r="Z67" s="48">
        <v>26.5</v>
      </c>
      <c r="AA67" s="29">
        <v>27.81</v>
      </c>
      <c r="AB67" s="19">
        <f>AA67/Z67*100</f>
        <v>104.94339622641509</v>
      </c>
      <c r="AC67" s="219" t="s">
        <v>279</v>
      </c>
      <c r="AD67" s="47">
        <v>25.1</v>
      </c>
      <c r="AE67" s="48">
        <v>25.95</v>
      </c>
      <c r="AF67" s="19">
        <f>AE67/AD67*100</f>
        <v>103.38645418326693</v>
      </c>
      <c r="AG67" s="48">
        <v>26.5</v>
      </c>
      <c r="AH67" s="29">
        <v>27.51</v>
      </c>
      <c r="AI67" s="19">
        <f>AH67/AG67*100</f>
        <v>103.811320754717</v>
      </c>
      <c r="AJ67" s="220" t="s">
        <v>280</v>
      </c>
    </row>
    <row r="68" spans="1:36" ht="30.75" customHeight="1">
      <c r="A68" s="218"/>
      <c r="B68" s="100" t="s">
        <v>262</v>
      </c>
      <c r="C68" s="101" t="s">
        <v>263</v>
      </c>
      <c r="D68" s="15"/>
      <c r="E68" s="15"/>
      <c r="F68" s="15"/>
      <c r="G68" s="15"/>
      <c r="H68" s="98"/>
      <c r="I68" s="14"/>
      <c r="J68" s="117"/>
      <c r="K68" s="15"/>
      <c r="L68" s="18"/>
      <c r="M68" s="18"/>
      <c r="N68" s="19"/>
      <c r="O68" s="20"/>
      <c r="P68" s="18"/>
      <c r="Q68" s="118"/>
      <c r="R68" s="19"/>
      <c r="S68" s="20"/>
      <c r="T68" s="21">
        <v>1932.88</v>
      </c>
      <c r="U68" s="182">
        <v>1996.67</v>
      </c>
      <c r="V68" s="19">
        <f>U68/T68*100</f>
        <v>103.3002566118952</v>
      </c>
      <c r="W68" s="29">
        <v>1996.67</v>
      </c>
      <c r="X68" s="29">
        <v>2079.29</v>
      </c>
      <c r="Y68" s="19">
        <f>X68/W68*100</f>
        <v>104.13788958616095</v>
      </c>
      <c r="Z68" s="29">
        <v>2079.29</v>
      </c>
      <c r="AA68" s="29">
        <v>2153.11</v>
      </c>
      <c r="AB68" s="19">
        <f>AA68/Z68*100</f>
        <v>103.55025032583238</v>
      </c>
      <c r="AC68" s="219"/>
      <c r="AD68" s="184">
        <v>1996.67</v>
      </c>
      <c r="AE68" s="185">
        <v>2036.6</v>
      </c>
      <c r="AF68" s="19">
        <f>AE68/AD68*100</f>
        <v>101.99982971647792</v>
      </c>
      <c r="AG68" s="29">
        <v>2079.29</v>
      </c>
      <c r="AH68" s="29">
        <v>2153.11</v>
      </c>
      <c r="AI68" s="19">
        <f>AH68/AG68*100</f>
        <v>103.55025032583238</v>
      </c>
      <c r="AJ68" s="220"/>
    </row>
    <row r="69" spans="1:36" ht="33" customHeight="1">
      <c r="A69" s="218" t="s">
        <v>44</v>
      </c>
      <c r="B69" s="14" t="s">
        <v>101</v>
      </c>
      <c r="C69" s="97" t="s">
        <v>253</v>
      </c>
      <c r="D69" s="15">
        <v>75.21</v>
      </c>
      <c r="E69" s="15">
        <v>79.73</v>
      </c>
      <c r="F69" s="15">
        <v>83.79</v>
      </c>
      <c r="G69" s="15" t="s">
        <v>281</v>
      </c>
      <c r="H69" s="14">
        <v>83.79</v>
      </c>
      <c r="I69" s="16">
        <v>104.62</v>
      </c>
      <c r="J69" s="16">
        <f>I69/H69*100</f>
        <v>124.859768468791</v>
      </c>
      <c r="K69" s="15" t="s">
        <v>282</v>
      </c>
      <c r="L69" s="18">
        <v>104.62</v>
      </c>
      <c r="M69" s="18">
        <v>108.82</v>
      </c>
      <c r="N69" s="19">
        <f>M69/L69*100</f>
        <v>104.01452877078951</v>
      </c>
      <c r="O69" s="20" t="s">
        <v>283</v>
      </c>
      <c r="P69" s="18">
        <v>108.82</v>
      </c>
      <c r="Q69" s="21">
        <v>118.38</v>
      </c>
      <c r="R69" s="19">
        <f>Q69/P69*100</f>
        <v>108.7851497886418</v>
      </c>
      <c r="S69" s="20" t="s">
        <v>258</v>
      </c>
      <c r="T69" s="21"/>
      <c r="U69" s="21"/>
      <c r="V69" s="19"/>
      <c r="W69" s="42"/>
      <c r="X69" s="42"/>
      <c r="Y69" s="19"/>
      <c r="Z69" s="42"/>
      <c r="AA69" s="42"/>
      <c r="AB69" s="19"/>
      <c r="AC69" s="19"/>
      <c r="AD69" s="43"/>
      <c r="AE69" s="42"/>
      <c r="AF69" s="19"/>
      <c r="AG69" s="42"/>
      <c r="AH69" s="42"/>
      <c r="AI69" s="19"/>
      <c r="AJ69" s="19"/>
    </row>
    <row r="70" spans="1:36" ht="19.5" customHeight="1">
      <c r="A70" s="218"/>
      <c r="B70" s="100" t="s">
        <v>259</v>
      </c>
      <c r="C70" s="97" t="s">
        <v>253</v>
      </c>
      <c r="D70" s="15"/>
      <c r="E70" s="15"/>
      <c r="F70" s="15"/>
      <c r="G70" s="15"/>
      <c r="H70" s="14"/>
      <c r="I70" s="16"/>
      <c r="J70" s="16"/>
      <c r="K70" s="15"/>
      <c r="L70" s="18"/>
      <c r="M70" s="18"/>
      <c r="N70" s="19"/>
      <c r="O70" s="20"/>
      <c r="P70" s="18"/>
      <c r="Q70" s="21"/>
      <c r="R70" s="19"/>
      <c r="S70" s="20"/>
      <c r="T70" s="21">
        <v>23.91</v>
      </c>
      <c r="U70" s="21">
        <v>25.1</v>
      </c>
      <c r="V70" s="19">
        <f>U70/T70*100</f>
        <v>104.97699707235466</v>
      </c>
      <c r="W70" s="48">
        <v>25.1</v>
      </c>
      <c r="X70" s="48">
        <v>26.5</v>
      </c>
      <c r="Y70" s="19">
        <f>X70/W70*100</f>
        <v>105.57768924302789</v>
      </c>
      <c r="Z70" s="48">
        <v>26.5</v>
      </c>
      <c r="AA70" s="29">
        <v>27.81</v>
      </c>
      <c r="AB70" s="19">
        <f>AA70/Z70*100</f>
        <v>104.94339622641509</v>
      </c>
      <c r="AC70" s="219" t="s">
        <v>284</v>
      </c>
      <c r="AD70" s="47">
        <v>25.1</v>
      </c>
      <c r="AE70" s="48">
        <v>25.95</v>
      </c>
      <c r="AF70" s="19">
        <f>AE70/AD70*100</f>
        <v>103.38645418326693</v>
      </c>
      <c r="AG70" s="48">
        <v>26.5</v>
      </c>
      <c r="AH70" s="29">
        <v>27.51</v>
      </c>
      <c r="AI70" s="19">
        <f>AH70/AG70*100</f>
        <v>103.811320754717</v>
      </c>
      <c r="AJ70" s="219" t="s">
        <v>285</v>
      </c>
    </row>
    <row r="71" spans="1:36" ht="31.5" customHeight="1">
      <c r="A71" s="218"/>
      <c r="B71" s="100" t="s">
        <v>262</v>
      </c>
      <c r="C71" s="101" t="s">
        <v>263</v>
      </c>
      <c r="D71" s="15"/>
      <c r="E71" s="15"/>
      <c r="F71" s="15"/>
      <c r="G71" s="15"/>
      <c r="H71" s="14"/>
      <c r="I71" s="16"/>
      <c r="J71" s="16"/>
      <c r="K71" s="15"/>
      <c r="L71" s="18"/>
      <c r="M71" s="18"/>
      <c r="N71" s="19"/>
      <c r="O71" s="20"/>
      <c r="P71" s="18"/>
      <c r="Q71" s="21"/>
      <c r="R71" s="19"/>
      <c r="S71" s="20"/>
      <c r="T71" s="21">
        <v>1456.16</v>
      </c>
      <c r="U71" s="182">
        <v>1504.13</v>
      </c>
      <c r="V71" s="19">
        <f>U71/T71*100</f>
        <v>103.29428084825842</v>
      </c>
      <c r="W71" s="29">
        <v>1504.13</v>
      </c>
      <c r="X71" s="29">
        <v>1559.82</v>
      </c>
      <c r="Y71" s="19">
        <f>X71/W71*100</f>
        <v>103.70247252564604</v>
      </c>
      <c r="Z71" s="29">
        <v>1559.82</v>
      </c>
      <c r="AA71" s="29">
        <v>1616.64</v>
      </c>
      <c r="AB71" s="19">
        <f>AA71/Z71*100</f>
        <v>103.64272800707775</v>
      </c>
      <c r="AC71" s="219"/>
      <c r="AD71" s="184">
        <v>1504.13</v>
      </c>
      <c r="AE71" s="185">
        <v>1533.76</v>
      </c>
      <c r="AF71" s="19">
        <f>AE71/AD71*100</f>
        <v>101.96990951579983</v>
      </c>
      <c r="AG71" s="29">
        <v>1559.82</v>
      </c>
      <c r="AH71" s="29">
        <v>1616.64</v>
      </c>
      <c r="AI71" s="19">
        <f>AH71/AG71*100</f>
        <v>103.64272800707775</v>
      </c>
      <c r="AJ71" s="219"/>
    </row>
    <row r="72" spans="1:36" ht="34.5" customHeight="1">
      <c r="A72" s="218" t="s">
        <v>63</v>
      </c>
      <c r="B72" s="14" t="s">
        <v>110</v>
      </c>
      <c r="C72" s="15" t="s">
        <v>286</v>
      </c>
      <c r="D72" s="15">
        <v>79.87</v>
      </c>
      <c r="E72" s="15">
        <v>84.67</v>
      </c>
      <c r="F72" s="15">
        <v>89.07</v>
      </c>
      <c r="G72" s="15" t="s">
        <v>287</v>
      </c>
      <c r="H72" s="98" t="s">
        <v>288</v>
      </c>
      <c r="I72" s="119">
        <v>115.5</v>
      </c>
      <c r="J72" s="99">
        <f>115.5/89.07*100</f>
        <v>129.67329067025938</v>
      </c>
      <c r="K72" s="15" t="s">
        <v>289</v>
      </c>
      <c r="L72" s="18">
        <v>115.5</v>
      </c>
      <c r="M72" s="18">
        <v>120.15</v>
      </c>
      <c r="N72" s="19">
        <f>M72/L72*100</f>
        <v>104.02597402597402</v>
      </c>
      <c r="O72" s="20" t="s">
        <v>290</v>
      </c>
      <c r="P72" s="18">
        <v>120.15</v>
      </c>
      <c r="Q72" s="21">
        <v>130.63</v>
      </c>
      <c r="R72" s="19">
        <f>Q72/P72*100</f>
        <v>108.722430295464</v>
      </c>
      <c r="S72" s="20" t="s">
        <v>258</v>
      </c>
      <c r="T72" s="21"/>
      <c r="U72" s="21"/>
      <c r="V72" s="19"/>
      <c r="W72" s="42"/>
      <c r="X72" s="42"/>
      <c r="Y72" s="19"/>
      <c r="Z72" s="42"/>
      <c r="AA72" s="42"/>
      <c r="AB72" s="19"/>
      <c r="AC72" s="19"/>
      <c r="AD72" s="43"/>
      <c r="AE72" s="42"/>
      <c r="AF72" s="19"/>
      <c r="AG72" s="42"/>
      <c r="AH72" s="42"/>
      <c r="AI72" s="19"/>
      <c r="AJ72" s="19"/>
    </row>
    <row r="73" spans="1:36" ht="16.5" customHeight="1">
      <c r="A73" s="218"/>
      <c r="B73" s="100" t="s">
        <v>259</v>
      </c>
      <c r="C73" s="97" t="s">
        <v>253</v>
      </c>
      <c r="D73" s="15"/>
      <c r="E73" s="15"/>
      <c r="F73" s="15"/>
      <c r="G73" s="15"/>
      <c r="H73" s="98"/>
      <c r="I73" s="119"/>
      <c r="J73" s="99"/>
      <c r="K73" s="15"/>
      <c r="L73" s="18"/>
      <c r="M73" s="18"/>
      <c r="N73" s="19"/>
      <c r="O73" s="20"/>
      <c r="P73" s="18"/>
      <c r="Q73" s="21"/>
      <c r="R73" s="19"/>
      <c r="S73" s="20"/>
      <c r="T73" s="21">
        <v>23.91</v>
      </c>
      <c r="U73" s="21">
        <v>25.1</v>
      </c>
      <c r="V73" s="19">
        <f>U73/T73*100</f>
        <v>104.97699707235466</v>
      </c>
      <c r="W73" s="48">
        <v>25.1</v>
      </c>
      <c r="X73" s="48">
        <v>26.5</v>
      </c>
      <c r="Y73" s="19">
        <f>X73/W73*100</f>
        <v>105.57768924302789</v>
      </c>
      <c r="Z73" s="48">
        <v>26.5</v>
      </c>
      <c r="AA73" s="29">
        <v>27.81</v>
      </c>
      <c r="AB73" s="19">
        <f>AA73/Z73*100</f>
        <v>104.94339622641509</v>
      </c>
      <c r="AC73" s="219" t="s">
        <v>260</v>
      </c>
      <c r="AD73" s="47">
        <v>25.1</v>
      </c>
      <c r="AE73" s="48">
        <v>25.95</v>
      </c>
      <c r="AF73" s="19">
        <f>AE73/AD73*100</f>
        <v>103.38645418326693</v>
      </c>
      <c r="AG73" s="48">
        <v>26.5</v>
      </c>
      <c r="AH73" s="29">
        <v>27.81</v>
      </c>
      <c r="AI73" s="19">
        <f>AH73/AG73*100</f>
        <v>104.94339622641509</v>
      </c>
      <c r="AJ73" s="219" t="s">
        <v>261</v>
      </c>
    </row>
    <row r="74" spans="1:36" ht="30" customHeight="1">
      <c r="A74" s="218"/>
      <c r="B74" s="100" t="s">
        <v>262</v>
      </c>
      <c r="C74" s="101" t="s">
        <v>263</v>
      </c>
      <c r="D74" s="15"/>
      <c r="E74" s="15"/>
      <c r="F74" s="15"/>
      <c r="G74" s="15"/>
      <c r="H74" s="98"/>
      <c r="I74" s="119"/>
      <c r="J74" s="99"/>
      <c r="K74" s="15"/>
      <c r="L74" s="18"/>
      <c r="M74" s="18"/>
      <c r="N74" s="19"/>
      <c r="O74" s="20"/>
      <c r="P74" s="18"/>
      <c r="Q74" s="21"/>
      <c r="R74" s="19"/>
      <c r="S74" s="20"/>
      <c r="T74" s="21">
        <v>1644.94</v>
      </c>
      <c r="U74" s="182">
        <v>1699.24</v>
      </c>
      <c r="V74" s="19">
        <f>U74/T74*100</f>
        <v>103.30103225649567</v>
      </c>
      <c r="W74" s="29">
        <v>1699.24</v>
      </c>
      <c r="X74" s="29">
        <v>1761.45</v>
      </c>
      <c r="Y74" s="19">
        <f>X74/W74*100</f>
        <v>103.66104846872719</v>
      </c>
      <c r="Z74" s="29">
        <v>1761.45</v>
      </c>
      <c r="AA74" s="29">
        <v>1822.26</v>
      </c>
      <c r="AB74" s="19">
        <f>AA74/Z74*100</f>
        <v>103.45226943711148</v>
      </c>
      <c r="AC74" s="219"/>
      <c r="AD74" s="184">
        <v>1699.24</v>
      </c>
      <c r="AE74" s="185">
        <v>1733.04</v>
      </c>
      <c r="AF74" s="19">
        <f>AE74/AD74*100</f>
        <v>101.98912454979873</v>
      </c>
      <c r="AG74" s="29">
        <v>1761.45</v>
      </c>
      <c r="AH74" s="29">
        <v>1822.26</v>
      </c>
      <c r="AI74" s="19">
        <f>AH74/AG74*100</f>
        <v>103.45226943711148</v>
      </c>
      <c r="AJ74" s="219"/>
    </row>
    <row r="75" spans="1:36" ht="108.75" customHeight="1">
      <c r="A75" s="218" t="s">
        <v>72</v>
      </c>
      <c r="B75" s="14" t="s">
        <v>291</v>
      </c>
      <c r="C75" s="15"/>
      <c r="D75" s="15"/>
      <c r="E75" s="15"/>
      <c r="F75" s="15"/>
      <c r="G75" s="15"/>
      <c r="H75" s="14"/>
      <c r="I75" s="14"/>
      <c r="J75" s="99"/>
      <c r="K75" s="15"/>
      <c r="L75" s="18"/>
      <c r="M75" s="18"/>
      <c r="N75" s="19"/>
      <c r="O75" s="20"/>
      <c r="P75" s="19"/>
      <c r="Q75" s="19"/>
      <c r="R75" s="19"/>
      <c r="S75" s="20"/>
      <c r="T75" s="19"/>
      <c r="U75" s="19"/>
      <c r="V75" s="19"/>
      <c r="W75" s="42"/>
      <c r="X75" s="42"/>
      <c r="Y75" s="19"/>
      <c r="Z75" s="42"/>
      <c r="AA75" s="42"/>
      <c r="AB75" s="19"/>
      <c r="AC75" s="42"/>
      <c r="AD75" s="43"/>
      <c r="AE75" s="42"/>
      <c r="AF75" s="19"/>
      <c r="AG75" s="42"/>
      <c r="AH75" s="42"/>
      <c r="AI75" s="19"/>
      <c r="AJ75" s="42"/>
    </row>
    <row r="76" spans="1:36" ht="64.5" customHeight="1">
      <c r="A76" s="218"/>
      <c r="B76" s="44" t="s">
        <v>292</v>
      </c>
      <c r="C76" s="97" t="s">
        <v>253</v>
      </c>
      <c r="D76" s="15"/>
      <c r="E76" s="15"/>
      <c r="F76" s="15"/>
      <c r="G76" s="15"/>
      <c r="H76" s="98" t="s">
        <v>293</v>
      </c>
      <c r="I76" s="14">
        <v>118.8</v>
      </c>
      <c r="J76" s="99">
        <f>118.8/105.92*100</f>
        <v>112.16012084592144</v>
      </c>
      <c r="K76" s="15" t="s">
        <v>294</v>
      </c>
      <c r="L76" s="18">
        <v>118.8</v>
      </c>
      <c r="M76" s="18">
        <v>123.57</v>
      </c>
      <c r="N76" s="19">
        <f>M76/L76*100</f>
        <v>104.0151515151515</v>
      </c>
      <c r="O76" s="20" t="s">
        <v>295</v>
      </c>
      <c r="P76" s="18">
        <v>123.57</v>
      </c>
      <c r="Q76" s="21">
        <v>132.67</v>
      </c>
      <c r="R76" s="19">
        <f>Q76/P76*100</f>
        <v>107.36424698551428</v>
      </c>
      <c r="S76" s="20" t="s">
        <v>296</v>
      </c>
      <c r="T76" s="21"/>
      <c r="U76" s="21"/>
      <c r="V76" s="19"/>
      <c r="W76" s="42"/>
      <c r="X76" s="42"/>
      <c r="Y76" s="19"/>
      <c r="Z76" s="42"/>
      <c r="AA76" s="42"/>
      <c r="AB76" s="19"/>
      <c r="AC76" s="19"/>
      <c r="AD76" s="43"/>
      <c r="AE76" s="42"/>
      <c r="AF76" s="19"/>
      <c r="AG76" s="42"/>
      <c r="AH76" s="42"/>
      <c r="AI76" s="19"/>
      <c r="AJ76" s="19"/>
    </row>
    <row r="77" spans="1:36" ht="18" customHeight="1">
      <c r="A77" s="218"/>
      <c r="B77" s="100" t="s">
        <v>259</v>
      </c>
      <c r="C77" s="97" t="s">
        <v>253</v>
      </c>
      <c r="D77" s="15"/>
      <c r="E77" s="15"/>
      <c r="F77" s="15"/>
      <c r="G77" s="15"/>
      <c r="H77" s="98"/>
      <c r="I77" s="14"/>
      <c r="J77" s="99"/>
      <c r="K77" s="15"/>
      <c r="L77" s="18"/>
      <c r="M77" s="18"/>
      <c r="N77" s="19"/>
      <c r="O77" s="20"/>
      <c r="P77" s="18"/>
      <c r="Q77" s="21"/>
      <c r="R77" s="19"/>
      <c r="S77" s="20"/>
      <c r="T77" s="21">
        <v>23.91</v>
      </c>
      <c r="U77" s="21">
        <v>25.1</v>
      </c>
      <c r="V77" s="19">
        <f>U77/T77*100</f>
        <v>104.97699707235466</v>
      </c>
      <c r="W77" s="48">
        <v>25.1</v>
      </c>
      <c r="X77" s="48">
        <v>26.5</v>
      </c>
      <c r="Y77" s="19">
        <f>X77/W77*100</f>
        <v>105.57768924302789</v>
      </c>
      <c r="Z77" s="48">
        <v>26.5</v>
      </c>
      <c r="AA77" s="29">
        <v>27.81</v>
      </c>
      <c r="AB77" s="19">
        <f>AA77/Z77*100</f>
        <v>104.94339622641509</v>
      </c>
      <c r="AC77" s="219" t="s">
        <v>297</v>
      </c>
      <c r="AD77" s="47">
        <v>25.1</v>
      </c>
      <c r="AE77" s="48">
        <v>25.95</v>
      </c>
      <c r="AF77" s="19">
        <f>AE77/AD77*100</f>
        <v>103.38645418326693</v>
      </c>
      <c r="AG77" s="48">
        <v>26.5</v>
      </c>
      <c r="AH77" s="29">
        <v>27.81</v>
      </c>
      <c r="AI77" s="19">
        <f>AH77/AG77*100</f>
        <v>104.94339622641509</v>
      </c>
      <c r="AJ77" s="219" t="s">
        <v>298</v>
      </c>
    </row>
    <row r="78" spans="1:36" ht="30.75" customHeight="1">
      <c r="A78" s="218"/>
      <c r="B78" s="100" t="s">
        <v>262</v>
      </c>
      <c r="C78" s="101" t="s">
        <v>263</v>
      </c>
      <c r="D78" s="15"/>
      <c r="E78" s="15"/>
      <c r="F78" s="15"/>
      <c r="G78" s="15"/>
      <c r="H78" s="98"/>
      <c r="I78" s="14"/>
      <c r="J78" s="99"/>
      <c r="K78" s="15"/>
      <c r="L78" s="18"/>
      <c r="M78" s="18"/>
      <c r="N78" s="19"/>
      <c r="O78" s="20"/>
      <c r="P78" s="18"/>
      <c r="Q78" s="21"/>
      <c r="R78" s="19"/>
      <c r="S78" s="20"/>
      <c r="T78" s="21">
        <v>1676.49</v>
      </c>
      <c r="U78" s="182">
        <v>1724.18</v>
      </c>
      <c r="V78" s="19">
        <f>U78/T78*100</f>
        <v>102.84463372880244</v>
      </c>
      <c r="W78" s="29">
        <v>1724.18</v>
      </c>
      <c r="X78" s="29">
        <v>1787.94</v>
      </c>
      <c r="Y78" s="19">
        <f>X78/W78*100</f>
        <v>103.69798976904963</v>
      </c>
      <c r="Z78" s="29">
        <v>1787.94</v>
      </c>
      <c r="AA78" s="29">
        <v>1853.06</v>
      </c>
      <c r="AB78" s="19">
        <f>AA78/Z78*100</f>
        <v>103.64218038636643</v>
      </c>
      <c r="AC78" s="219"/>
      <c r="AD78" s="184">
        <v>1724.18</v>
      </c>
      <c r="AE78" s="185">
        <v>1758.41</v>
      </c>
      <c r="AF78" s="19">
        <f>AE78/AD78*100</f>
        <v>101.98529155888596</v>
      </c>
      <c r="AG78" s="29">
        <v>1787.94</v>
      </c>
      <c r="AH78" s="29">
        <v>1853.06</v>
      </c>
      <c r="AI78" s="19">
        <f>AH78/AG78*100</f>
        <v>103.64218038636643</v>
      </c>
      <c r="AJ78" s="219"/>
    </row>
    <row r="79" spans="1:36" ht="48" customHeight="1">
      <c r="A79" s="218"/>
      <c r="B79" s="44" t="s">
        <v>299</v>
      </c>
      <c r="C79" s="97" t="s">
        <v>253</v>
      </c>
      <c r="D79" s="15"/>
      <c r="E79" s="15"/>
      <c r="F79" s="15"/>
      <c r="G79" s="15"/>
      <c r="H79" s="98" t="s">
        <v>300</v>
      </c>
      <c r="I79" s="14">
        <v>115.04</v>
      </c>
      <c r="J79" s="99">
        <f>118.8/105.92*100</f>
        <v>112.16012084592144</v>
      </c>
      <c r="K79" s="15" t="s">
        <v>301</v>
      </c>
      <c r="L79" s="18">
        <v>115.04</v>
      </c>
      <c r="M79" s="18">
        <v>119.66</v>
      </c>
      <c r="N79" s="19">
        <f>M79/L79*100</f>
        <v>104.01599443671765</v>
      </c>
      <c r="O79" s="20" t="s">
        <v>302</v>
      </c>
      <c r="P79" s="18">
        <v>119.66</v>
      </c>
      <c r="Q79" s="21">
        <v>128.54</v>
      </c>
      <c r="R79" s="19">
        <f>Q79/P79*100</f>
        <v>107.42102624101622</v>
      </c>
      <c r="S79" s="20" t="s">
        <v>296</v>
      </c>
      <c r="T79" s="21"/>
      <c r="U79" s="21"/>
      <c r="V79" s="19"/>
      <c r="W79" s="42"/>
      <c r="X79" s="42"/>
      <c r="Y79" s="19"/>
      <c r="Z79" s="42"/>
      <c r="AA79" s="42"/>
      <c r="AB79" s="19"/>
      <c r="AC79" s="19"/>
      <c r="AD79" s="43"/>
      <c r="AE79" s="42"/>
      <c r="AF79" s="19"/>
      <c r="AG79" s="42"/>
      <c r="AH79" s="42"/>
      <c r="AI79" s="19"/>
      <c r="AJ79" s="19"/>
    </row>
    <row r="80" spans="1:36" ht="20.25" customHeight="1">
      <c r="A80" s="218"/>
      <c r="B80" s="100" t="s">
        <v>259</v>
      </c>
      <c r="C80" s="97" t="s">
        <v>253</v>
      </c>
      <c r="D80" s="15"/>
      <c r="E80" s="15"/>
      <c r="F80" s="15"/>
      <c r="G80" s="15"/>
      <c r="H80" s="98"/>
      <c r="I80" s="14"/>
      <c r="J80" s="104"/>
      <c r="K80" s="53"/>
      <c r="L80" s="18"/>
      <c r="M80" s="18"/>
      <c r="N80" s="19"/>
      <c r="O80" s="20"/>
      <c r="P80" s="18"/>
      <c r="Q80" s="21"/>
      <c r="R80" s="19"/>
      <c r="S80" s="20"/>
      <c r="T80" s="21">
        <v>23.91</v>
      </c>
      <c r="U80" s="21">
        <v>25.1</v>
      </c>
      <c r="V80" s="19">
        <f>U80/T80*100</f>
        <v>104.97699707235466</v>
      </c>
      <c r="W80" s="48">
        <v>25.1</v>
      </c>
      <c r="X80" s="48">
        <v>26.5</v>
      </c>
      <c r="Y80" s="19">
        <f>X80/W80*100</f>
        <v>105.57768924302789</v>
      </c>
      <c r="Z80" s="48">
        <v>26.5</v>
      </c>
      <c r="AA80" s="29">
        <v>27.81</v>
      </c>
      <c r="AB80" s="19">
        <f>AA80/Z80*100</f>
        <v>104.94339622641509</v>
      </c>
      <c r="AC80" s="219" t="s">
        <v>297</v>
      </c>
      <c r="AD80" s="47">
        <v>25.1</v>
      </c>
      <c r="AE80" s="48">
        <v>25.95</v>
      </c>
      <c r="AF80" s="19">
        <f>AE80/AD80*100</f>
        <v>103.38645418326693</v>
      </c>
      <c r="AG80" s="48">
        <v>26.5</v>
      </c>
      <c r="AH80" s="29">
        <v>27.81</v>
      </c>
      <c r="AI80" s="19">
        <f>AH80/AG80*100</f>
        <v>104.94339622641509</v>
      </c>
      <c r="AJ80" s="219" t="s">
        <v>298</v>
      </c>
    </row>
    <row r="81" spans="1:36" ht="51" customHeight="1">
      <c r="A81" s="218"/>
      <c r="B81" s="100" t="s">
        <v>262</v>
      </c>
      <c r="C81" s="101" t="s">
        <v>263</v>
      </c>
      <c r="D81" s="15"/>
      <c r="E81" s="15"/>
      <c r="F81" s="15"/>
      <c r="G81" s="15"/>
      <c r="H81" s="98"/>
      <c r="I81" s="14"/>
      <c r="J81" s="104"/>
      <c r="K81" s="53"/>
      <c r="L81" s="18"/>
      <c r="M81" s="18"/>
      <c r="N81" s="19"/>
      <c r="O81" s="20"/>
      <c r="P81" s="18"/>
      <c r="Q81" s="21"/>
      <c r="R81" s="19"/>
      <c r="S81" s="20"/>
      <c r="T81" s="21">
        <v>1612.82</v>
      </c>
      <c r="U81" s="182">
        <v>1649.98</v>
      </c>
      <c r="V81" s="19">
        <f>U81/T81*100</f>
        <v>102.30403888840665</v>
      </c>
      <c r="W81" s="29">
        <v>1649.98</v>
      </c>
      <c r="X81" s="29">
        <v>1712.18</v>
      </c>
      <c r="Y81" s="19">
        <f>X81/W81*100</f>
        <v>103.76974266354743</v>
      </c>
      <c r="Z81" s="29">
        <v>1712.18</v>
      </c>
      <c r="AA81" s="29">
        <v>1775.78</v>
      </c>
      <c r="AB81" s="19">
        <f>AA81/Z81*100</f>
        <v>103.7145627212092</v>
      </c>
      <c r="AC81" s="219"/>
      <c r="AD81" s="184">
        <v>1649.98</v>
      </c>
      <c r="AE81" s="185">
        <v>1669.75</v>
      </c>
      <c r="AF81" s="19">
        <f>AE81/AD81*100</f>
        <v>101.19819634177385</v>
      </c>
      <c r="AG81" s="29">
        <v>1712.18</v>
      </c>
      <c r="AH81" s="29">
        <v>1775.78</v>
      </c>
      <c r="AI81" s="19">
        <f>AH81/AG81*100</f>
        <v>103.7145627212092</v>
      </c>
      <c r="AJ81" s="219"/>
    </row>
    <row r="82" spans="1:36" ht="39" customHeight="1">
      <c r="A82" s="218" t="s">
        <v>81</v>
      </c>
      <c r="B82" s="14" t="s">
        <v>303</v>
      </c>
      <c r="C82" s="15"/>
      <c r="D82" s="35"/>
      <c r="E82" s="35"/>
      <c r="F82" s="35"/>
      <c r="G82" s="15"/>
      <c r="H82" s="35"/>
      <c r="I82" s="14"/>
      <c r="J82" s="120"/>
      <c r="K82" s="53"/>
      <c r="L82" s="18"/>
      <c r="M82" s="18"/>
      <c r="N82" s="19"/>
      <c r="O82" s="20"/>
      <c r="P82" s="18"/>
      <c r="Q82" s="21"/>
      <c r="R82" s="19"/>
      <c r="S82" s="20"/>
      <c r="T82" s="21"/>
      <c r="U82" s="21"/>
      <c r="V82" s="19"/>
      <c r="W82" s="42"/>
      <c r="X82" s="42"/>
      <c r="Y82" s="19"/>
      <c r="Z82" s="42"/>
      <c r="AA82" s="42"/>
      <c r="AB82" s="19"/>
      <c r="AC82" s="42"/>
      <c r="AD82" s="43"/>
      <c r="AE82" s="42"/>
      <c r="AF82" s="19"/>
      <c r="AG82" s="42"/>
      <c r="AH82" s="42"/>
      <c r="AI82" s="19"/>
      <c r="AJ82" s="42"/>
    </row>
    <row r="83" spans="1:36" ht="50.25" customHeight="1">
      <c r="A83" s="218"/>
      <c r="B83" s="44" t="str">
        <f>B31</f>
        <v>Производство и передача тепловой энергии по собственным сетям</v>
      </c>
      <c r="C83" s="15" t="s">
        <v>304</v>
      </c>
      <c r="D83" s="35"/>
      <c r="E83" s="35"/>
      <c r="F83" s="35"/>
      <c r="G83" s="15"/>
      <c r="H83" s="72">
        <v>115.3</v>
      </c>
      <c r="I83" s="14">
        <v>129.42</v>
      </c>
      <c r="J83" s="120">
        <v>112.25</v>
      </c>
      <c r="K83" s="53" t="s">
        <v>305</v>
      </c>
      <c r="L83" s="18">
        <v>129.42</v>
      </c>
      <c r="M83" s="18">
        <v>134.34</v>
      </c>
      <c r="N83" s="19">
        <f>M83/L83*100</f>
        <v>103.80157626332871</v>
      </c>
      <c r="O83" s="20" t="s">
        <v>306</v>
      </c>
      <c r="P83" s="18">
        <v>134.34</v>
      </c>
      <c r="Q83" s="21">
        <v>142.44</v>
      </c>
      <c r="R83" s="19">
        <f>Q83/P83*100</f>
        <v>106.02947744528808</v>
      </c>
      <c r="S83" s="20" t="s">
        <v>307</v>
      </c>
      <c r="T83" s="21"/>
      <c r="U83" s="21"/>
      <c r="V83" s="19"/>
      <c r="W83" s="42"/>
      <c r="X83" s="42"/>
      <c r="Y83" s="19"/>
      <c r="Z83" s="42"/>
      <c r="AA83" s="42"/>
      <c r="AB83" s="19"/>
      <c r="AC83" s="19"/>
      <c r="AD83" s="43"/>
      <c r="AE83" s="42"/>
      <c r="AF83" s="19"/>
      <c r="AG83" s="42"/>
      <c r="AH83" s="42"/>
      <c r="AI83" s="19"/>
      <c r="AJ83" s="19"/>
    </row>
    <row r="84" spans="1:36" ht="18.75" customHeight="1">
      <c r="A84" s="218"/>
      <c r="B84" s="100" t="s">
        <v>259</v>
      </c>
      <c r="C84" s="97" t="s">
        <v>253</v>
      </c>
      <c r="D84" s="35"/>
      <c r="E84" s="35"/>
      <c r="F84" s="35"/>
      <c r="G84" s="15"/>
      <c r="H84" s="72"/>
      <c r="I84" s="14"/>
      <c r="J84" s="120"/>
      <c r="K84" s="53"/>
      <c r="L84" s="18"/>
      <c r="M84" s="18"/>
      <c r="N84" s="19"/>
      <c r="O84" s="20"/>
      <c r="P84" s="18"/>
      <c r="Q84" s="21"/>
      <c r="R84" s="19"/>
      <c r="S84" s="20"/>
      <c r="T84" s="21">
        <v>23.91</v>
      </c>
      <c r="U84" s="21">
        <v>25.1</v>
      </c>
      <c r="V84" s="121">
        <f>U84/T84*100</f>
        <v>104.97699707235466</v>
      </c>
      <c r="W84" s="48">
        <v>25.1</v>
      </c>
      <c r="X84" s="48">
        <v>26.5</v>
      </c>
      <c r="Y84" s="19">
        <f>X84/W84*100</f>
        <v>105.57768924302789</v>
      </c>
      <c r="Z84" s="48">
        <v>26.5</v>
      </c>
      <c r="AA84" s="29">
        <v>27.81</v>
      </c>
      <c r="AB84" s="19">
        <f>AA84/Z84*100</f>
        <v>104.94339622641509</v>
      </c>
      <c r="AC84" s="219" t="s">
        <v>308</v>
      </c>
      <c r="AD84" s="47">
        <v>25.1</v>
      </c>
      <c r="AE84" s="48">
        <v>25.95</v>
      </c>
      <c r="AF84" s="19">
        <f>AE84/AD84*100</f>
        <v>103.38645418326693</v>
      </c>
      <c r="AG84" s="48">
        <v>26.5</v>
      </c>
      <c r="AH84" s="29">
        <v>27.81</v>
      </c>
      <c r="AI84" s="19">
        <f>AH84/AG84*100</f>
        <v>104.94339622641509</v>
      </c>
      <c r="AJ84" s="219" t="s">
        <v>309</v>
      </c>
    </row>
    <row r="85" spans="1:36" ht="28.5" customHeight="1">
      <c r="A85" s="218"/>
      <c r="B85" s="100" t="s">
        <v>262</v>
      </c>
      <c r="C85" s="101" t="s">
        <v>263</v>
      </c>
      <c r="D85" s="35"/>
      <c r="E85" s="35"/>
      <c r="F85" s="35"/>
      <c r="G85" s="15"/>
      <c r="H85" s="72"/>
      <c r="I85" s="14"/>
      <c r="J85" s="120"/>
      <c r="K85" s="53"/>
      <c r="L85" s="18"/>
      <c r="M85" s="18"/>
      <c r="N85" s="19"/>
      <c r="O85" s="20"/>
      <c r="P85" s="18"/>
      <c r="Q85" s="21"/>
      <c r="R85" s="19"/>
      <c r="S85" s="20"/>
      <c r="T85" s="21">
        <v>1885.24</v>
      </c>
      <c r="U85" s="182">
        <v>1914.46</v>
      </c>
      <c r="V85" s="121">
        <f>U85/T85*100</f>
        <v>101.54993528675394</v>
      </c>
      <c r="W85" s="29">
        <v>1914.46</v>
      </c>
      <c r="X85" s="29">
        <v>1986.39</v>
      </c>
      <c r="Y85" s="19">
        <f>X85/W85*100</f>
        <v>103.75719524043335</v>
      </c>
      <c r="Z85" s="29">
        <v>1986.39</v>
      </c>
      <c r="AA85" s="29">
        <v>2059.54</v>
      </c>
      <c r="AB85" s="19">
        <f>AA85/Z85*100</f>
        <v>103.68255981957218</v>
      </c>
      <c r="AC85" s="219"/>
      <c r="AD85" s="184">
        <v>1914.46</v>
      </c>
      <c r="AE85" s="185">
        <v>1952.55</v>
      </c>
      <c r="AF85" s="19">
        <f>AE85/AD85*100</f>
        <v>101.98959497717372</v>
      </c>
      <c r="AG85" s="29">
        <v>1986.39</v>
      </c>
      <c r="AH85" s="29">
        <v>2059.54</v>
      </c>
      <c r="AI85" s="19">
        <f>AH85/AG85*100</f>
        <v>103.68255981957218</v>
      </c>
      <c r="AJ85" s="219"/>
    </row>
    <row r="86" spans="1:36" ht="63" customHeight="1">
      <c r="A86" s="218"/>
      <c r="B86" s="44" t="s">
        <v>310</v>
      </c>
      <c r="C86" s="15" t="s">
        <v>304</v>
      </c>
      <c r="D86" s="35"/>
      <c r="E86" s="35"/>
      <c r="F86" s="35"/>
      <c r="G86" s="15"/>
      <c r="H86" s="35"/>
      <c r="I86" s="14"/>
      <c r="J86" s="120"/>
      <c r="K86" s="53"/>
      <c r="L86" s="18">
        <v>145.33</v>
      </c>
      <c r="M86" s="18">
        <v>150.21</v>
      </c>
      <c r="N86" s="19">
        <f>M86/L86*100</f>
        <v>103.35787518062341</v>
      </c>
      <c r="O86" s="20" t="s">
        <v>311</v>
      </c>
      <c r="P86" s="18">
        <v>150.21</v>
      </c>
      <c r="Q86" s="21">
        <v>155.32</v>
      </c>
      <c r="R86" s="19">
        <f>Q86/P86*100</f>
        <v>103.40190400106518</v>
      </c>
      <c r="S86" s="20" t="s">
        <v>165</v>
      </c>
      <c r="T86" s="21"/>
      <c r="U86" s="21"/>
      <c r="V86" s="19"/>
      <c r="W86" s="42"/>
      <c r="X86" s="42"/>
      <c r="Y86" s="19"/>
      <c r="Z86" s="42"/>
      <c r="AA86" s="42"/>
      <c r="AB86" s="19"/>
      <c r="AC86" s="19"/>
      <c r="AD86" s="43"/>
      <c r="AE86" s="42"/>
      <c r="AF86" s="19"/>
      <c r="AG86" s="42"/>
      <c r="AH86" s="42"/>
      <c r="AI86" s="19"/>
      <c r="AJ86" s="19"/>
    </row>
    <row r="87" spans="1:36" ht="21.75" customHeight="1">
      <c r="A87" s="218"/>
      <c r="B87" s="100" t="s">
        <v>259</v>
      </c>
      <c r="C87" s="97" t="s">
        <v>253</v>
      </c>
      <c r="D87" s="35"/>
      <c r="E87" s="35"/>
      <c r="F87" s="35"/>
      <c r="G87" s="15"/>
      <c r="H87" s="35"/>
      <c r="I87" s="14"/>
      <c r="J87" s="120"/>
      <c r="K87" s="53"/>
      <c r="L87" s="18"/>
      <c r="M87" s="18"/>
      <c r="N87" s="19"/>
      <c r="O87" s="20"/>
      <c r="P87" s="18"/>
      <c r="Q87" s="21"/>
      <c r="R87" s="19"/>
      <c r="S87" s="20"/>
      <c r="T87" s="21">
        <v>23.91</v>
      </c>
      <c r="U87" s="21">
        <v>25.1</v>
      </c>
      <c r="V87" s="19">
        <f>U87/T87*100</f>
        <v>104.97699707235466</v>
      </c>
      <c r="W87" s="48">
        <v>25.1</v>
      </c>
      <c r="X87" s="48">
        <v>26.5</v>
      </c>
      <c r="Y87" s="19">
        <f>X87/W87*100</f>
        <v>105.57768924302789</v>
      </c>
      <c r="Z87" s="48">
        <v>26.5</v>
      </c>
      <c r="AA87" s="29">
        <v>27.81</v>
      </c>
      <c r="AB87" s="19">
        <f>AA87/Z87*100</f>
        <v>104.94339622641509</v>
      </c>
      <c r="AC87" s="219" t="s">
        <v>308</v>
      </c>
      <c r="AD87" s="47">
        <v>25.1</v>
      </c>
      <c r="AE87" s="48">
        <v>25.95</v>
      </c>
      <c r="AF87" s="19">
        <f>AE87/AD87*100</f>
        <v>103.38645418326693</v>
      </c>
      <c r="AG87" s="48">
        <v>26.5</v>
      </c>
      <c r="AH87" s="29">
        <v>27.81</v>
      </c>
      <c r="AI87" s="19">
        <f>AH87/AG87*100</f>
        <v>104.94339622641509</v>
      </c>
      <c r="AJ87" s="219" t="s">
        <v>309</v>
      </c>
    </row>
    <row r="88" spans="1:36" ht="30" customHeight="1">
      <c r="A88" s="218"/>
      <c r="B88" s="100" t="s">
        <v>262</v>
      </c>
      <c r="C88" s="101" t="s">
        <v>263</v>
      </c>
      <c r="D88" s="35"/>
      <c r="E88" s="35"/>
      <c r="F88" s="35"/>
      <c r="G88" s="15"/>
      <c r="H88" s="35"/>
      <c r="I88" s="14"/>
      <c r="J88" s="120"/>
      <c r="K88" s="53"/>
      <c r="L88" s="18"/>
      <c r="M88" s="18"/>
      <c r="N88" s="19"/>
      <c r="O88" s="20"/>
      <c r="P88" s="18"/>
      <c r="Q88" s="21"/>
      <c r="R88" s="19"/>
      <c r="S88" s="20"/>
      <c r="T88" s="21">
        <v>2020.31</v>
      </c>
      <c r="U88" s="182">
        <v>2084.62</v>
      </c>
      <c r="V88" s="19">
        <f>U88/T88*100</f>
        <v>103.18317485930378</v>
      </c>
      <c r="W88" s="29">
        <v>2084.62</v>
      </c>
      <c r="X88" s="29">
        <v>2163.83</v>
      </c>
      <c r="Y88" s="19">
        <f>X88/W88*100</f>
        <v>103.79973328472336</v>
      </c>
      <c r="Z88" s="29">
        <v>2163.83</v>
      </c>
      <c r="AA88" s="29">
        <v>2244.51</v>
      </c>
      <c r="AB88" s="19">
        <f>AA88/Z88*100</f>
        <v>103.72857387133001</v>
      </c>
      <c r="AC88" s="219"/>
      <c r="AD88" s="184">
        <v>2084.62</v>
      </c>
      <c r="AE88" s="185">
        <v>2125.1</v>
      </c>
      <c r="AF88" s="19">
        <f>AE88/AD88*100</f>
        <v>101.94184071917185</v>
      </c>
      <c r="AG88" s="29">
        <v>2163.83</v>
      </c>
      <c r="AH88" s="29">
        <v>2244.51</v>
      </c>
      <c r="AI88" s="19">
        <f>AH88/AG88*100</f>
        <v>103.72857387133001</v>
      </c>
      <c r="AJ88" s="219"/>
    </row>
    <row r="89" spans="1:36" ht="50.25" customHeight="1">
      <c r="A89" s="218"/>
      <c r="B89" s="44" t="s">
        <v>312</v>
      </c>
      <c r="C89" s="15" t="s">
        <v>304</v>
      </c>
      <c r="D89" s="35"/>
      <c r="E89" s="35"/>
      <c r="F89" s="35"/>
      <c r="G89" s="15"/>
      <c r="H89" s="35"/>
      <c r="I89" s="14"/>
      <c r="J89" s="120"/>
      <c r="K89" s="53"/>
      <c r="L89" s="18">
        <v>128.51</v>
      </c>
      <c r="M89" s="18">
        <v>132.71</v>
      </c>
      <c r="N89" s="19">
        <f>M89/L89*100</f>
        <v>103.26822815345112</v>
      </c>
      <c r="O89" s="20" t="s">
        <v>311</v>
      </c>
      <c r="P89" s="18">
        <v>132.71</v>
      </c>
      <c r="Q89" s="21">
        <v>136.08</v>
      </c>
      <c r="R89" s="19">
        <f>Q89/P89*100</f>
        <v>102.5393715620526</v>
      </c>
      <c r="S89" s="20" t="s">
        <v>165</v>
      </c>
      <c r="T89" s="21"/>
      <c r="U89" s="21"/>
      <c r="V89" s="19"/>
      <c r="W89" s="42"/>
      <c r="X89" s="42"/>
      <c r="Y89" s="19"/>
      <c r="Z89" s="42"/>
      <c r="AA89" s="42"/>
      <c r="AB89" s="19"/>
      <c r="AC89" s="19"/>
      <c r="AD89" s="43"/>
      <c r="AE89" s="42"/>
      <c r="AF89" s="19"/>
      <c r="AG89" s="42"/>
      <c r="AH89" s="42"/>
      <c r="AI89" s="19"/>
      <c r="AJ89" s="19"/>
    </row>
    <row r="90" spans="1:36" ht="19.5" customHeight="1">
      <c r="A90" s="218"/>
      <c r="B90" s="100" t="s">
        <v>259</v>
      </c>
      <c r="C90" s="97" t="s">
        <v>253</v>
      </c>
      <c r="D90" s="35"/>
      <c r="E90" s="35"/>
      <c r="F90" s="35"/>
      <c r="G90" s="15"/>
      <c r="H90" s="35"/>
      <c r="I90" s="14"/>
      <c r="J90" s="120"/>
      <c r="K90" s="53"/>
      <c r="L90" s="18"/>
      <c r="M90" s="18"/>
      <c r="N90" s="19"/>
      <c r="O90" s="20"/>
      <c r="P90" s="18"/>
      <c r="Q90" s="21"/>
      <c r="R90" s="19"/>
      <c r="S90" s="20"/>
      <c r="T90" s="21">
        <v>23.91</v>
      </c>
      <c r="U90" s="21">
        <v>25.1</v>
      </c>
      <c r="V90" s="19">
        <f>U90/T90*100</f>
        <v>104.97699707235466</v>
      </c>
      <c r="W90" s="48">
        <v>25.1</v>
      </c>
      <c r="X90" s="48">
        <v>26.5</v>
      </c>
      <c r="Y90" s="19">
        <f>X90/W90*100</f>
        <v>105.57768924302789</v>
      </c>
      <c r="Z90" s="48">
        <v>26.5</v>
      </c>
      <c r="AA90" s="29">
        <v>27.81</v>
      </c>
      <c r="AB90" s="19">
        <f>AA90/Z90*100</f>
        <v>104.94339622641509</v>
      </c>
      <c r="AC90" s="219" t="s">
        <v>308</v>
      </c>
      <c r="AD90" s="47">
        <v>25.1</v>
      </c>
      <c r="AE90" s="48">
        <v>25.95</v>
      </c>
      <c r="AF90" s="19">
        <f>AE90/AD90*100</f>
        <v>103.38645418326693</v>
      </c>
      <c r="AG90" s="48">
        <v>26.5</v>
      </c>
      <c r="AH90" s="29">
        <v>27.81</v>
      </c>
      <c r="AI90" s="19">
        <f>AH90/AG90*100</f>
        <v>104.94339622641509</v>
      </c>
      <c r="AJ90" s="219" t="s">
        <v>309</v>
      </c>
    </row>
    <row r="91" spans="1:36" ht="28.5" customHeight="1">
      <c r="A91" s="218"/>
      <c r="B91" s="100" t="s">
        <v>262</v>
      </c>
      <c r="C91" s="101" t="s">
        <v>263</v>
      </c>
      <c r="D91" s="35"/>
      <c r="E91" s="35"/>
      <c r="F91" s="35"/>
      <c r="G91" s="15"/>
      <c r="H91" s="35"/>
      <c r="I91" s="14"/>
      <c r="J91" s="120"/>
      <c r="K91" s="53"/>
      <c r="L91" s="18"/>
      <c r="M91" s="18"/>
      <c r="N91" s="19"/>
      <c r="O91" s="20"/>
      <c r="P91" s="18"/>
      <c r="Q91" s="21"/>
      <c r="R91" s="19"/>
      <c r="S91" s="20"/>
      <c r="T91" s="21">
        <v>1728.53</v>
      </c>
      <c r="U91" s="182">
        <v>1785.51</v>
      </c>
      <c r="V91" s="19">
        <f>U91/T91*100</f>
        <v>103.29644264201374</v>
      </c>
      <c r="W91" s="29">
        <v>1785.51</v>
      </c>
      <c r="X91" s="29">
        <v>1852.15</v>
      </c>
      <c r="Y91" s="19">
        <f>X91/W91*100</f>
        <v>103.73226697134153</v>
      </c>
      <c r="Z91" s="29">
        <v>1852.15</v>
      </c>
      <c r="AA91" s="29">
        <v>1920.11</v>
      </c>
      <c r="AB91" s="19">
        <f>AA91/Z91*100</f>
        <v>103.66924925087059</v>
      </c>
      <c r="AC91" s="219"/>
      <c r="AD91" s="184">
        <v>2089.51</v>
      </c>
      <c r="AE91" s="185">
        <v>2131.23</v>
      </c>
      <c r="AF91" s="19">
        <f>AE91/AD91*100</f>
        <v>101.99664036065872</v>
      </c>
      <c r="AG91" s="29">
        <v>2176.34</v>
      </c>
      <c r="AH91" s="29">
        <v>2253.03</v>
      </c>
      <c r="AI91" s="19">
        <f>AH91/AG91*100</f>
        <v>103.52380602295597</v>
      </c>
      <c r="AJ91" s="219"/>
    </row>
    <row r="92" spans="1:36" ht="48.75" customHeight="1">
      <c r="A92" s="218"/>
      <c r="B92" s="44" t="s">
        <v>313</v>
      </c>
      <c r="C92" s="15" t="s">
        <v>304</v>
      </c>
      <c r="D92" s="35"/>
      <c r="E92" s="35"/>
      <c r="F92" s="35"/>
      <c r="G92" s="15"/>
      <c r="H92" s="35"/>
      <c r="I92" s="14"/>
      <c r="J92" s="120"/>
      <c r="K92" s="53"/>
      <c r="L92" s="18">
        <v>145.47</v>
      </c>
      <c r="M92" s="18">
        <v>150.36</v>
      </c>
      <c r="N92" s="19">
        <f>M92/L92*100</f>
        <v>103.36151783872964</v>
      </c>
      <c r="O92" s="20" t="s">
        <v>311</v>
      </c>
      <c r="P92" s="18">
        <v>150.36</v>
      </c>
      <c r="Q92" s="21">
        <v>155.17</v>
      </c>
      <c r="R92" s="19">
        <f>Q92/P92*100</f>
        <v>103.19898909284382</v>
      </c>
      <c r="S92" s="20" t="s">
        <v>165</v>
      </c>
      <c r="T92" s="21"/>
      <c r="U92" s="21"/>
      <c r="V92" s="19"/>
      <c r="W92" s="42"/>
      <c r="X92" s="42"/>
      <c r="Y92" s="19"/>
      <c r="Z92" s="42"/>
      <c r="AA92" s="42"/>
      <c r="AB92" s="19"/>
      <c r="AC92" s="19"/>
      <c r="AD92" s="43"/>
      <c r="AE92" s="42"/>
      <c r="AF92" s="19"/>
      <c r="AG92" s="42"/>
      <c r="AH92" s="42"/>
      <c r="AI92" s="19"/>
      <c r="AJ92" s="19"/>
    </row>
    <row r="93" spans="1:36" ht="19.5" customHeight="1">
      <c r="A93" s="218"/>
      <c r="B93" s="100" t="s">
        <v>259</v>
      </c>
      <c r="C93" s="97" t="s">
        <v>253</v>
      </c>
      <c r="D93" s="35"/>
      <c r="E93" s="35"/>
      <c r="F93" s="35"/>
      <c r="G93" s="15"/>
      <c r="H93" s="35"/>
      <c r="I93" s="14"/>
      <c r="J93" s="120"/>
      <c r="K93" s="53"/>
      <c r="L93" s="18"/>
      <c r="M93" s="18"/>
      <c r="N93" s="19"/>
      <c r="O93" s="20"/>
      <c r="P93" s="18"/>
      <c r="Q93" s="21"/>
      <c r="R93" s="19"/>
      <c r="S93" s="20"/>
      <c r="T93" s="21">
        <v>23.91</v>
      </c>
      <c r="U93" s="21">
        <v>25.1</v>
      </c>
      <c r="V93" s="19">
        <f>U93/T93*100</f>
        <v>104.97699707235466</v>
      </c>
      <c r="W93" s="48">
        <v>25.1</v>
      </c>
      <c r="X93" s="48">
        <v>26.5</v>
      </c>
      <c r="Y93" s="19">
        <f>X93/W93*100</f>
        <v>105.57768924302789</v>
      </c>
      <c r="Z93" s="48">
        <v>26.5</v>
      </c>
      <c r="AA93" s="29">
        <v>27.81</v>
      </c>
      <c r="AB93" s="19">
        <f>AA93/Z93*100</f>
        <v>104.94339622641509</v>
      </c>
      <c r="AC93" s="219" t="s">
        <v>308</v>
      </c>
      <c r="AD93" s="47">
        <v>25.1</v>
      </c>
      <c r="AE93" s="48">
        <v>25.95</v>
      </c>
      <c r="AF93" s="19">
        <f>AE93/AD93*100</f>
        <v>103.38645418326693</v>
      </c>
      <c r="AG93" s="48">
        <v>26.5</v>
      </c>
      <c r="AH93" s="29">
        <v>27.81</v>
      </c>
      <c r="AI93" s="19">
        <f>AH93/AG93*100</f>
        <v>104.94339622641509</v>
      </c>
      <c r="AJ93" s="219" t="s">
        <v>309</v>
      </c>
    </row>
    <row r="94" spans="1:36" ht="33" customHeight="1">
      <c r="A94" s="218"/>
      <c r="B94" s="100" t="s">
        <v>262</v>
      </c>
      <c r="C94" s="101" t="s">
        <v>263</v>
      </c>
      <c r="D94" s="35"/>
      <c r="E94" s="35"/>
      <c r="F94" s="35"/>
      <c r="G94" s="15"/>
      <c r="H94" s="35"/>
      <c r="I94" s="14"/>
      <c r="J94" s="120"/>
      <c r="K94" s="53"/>
      <c r="L94" s="18"/>
      <c r="M94" s="18"/>
      <c r="N94" s="19"/>
      <c r="O94" s="20"/>
      <c r="P94" s="18"/>
      <c r="Q94" s="21"/>
      <c r="R94" s="19"/>
      <c r="S94" s="20"/>
      <c r="T94" s="21">
        <v>2022.74</v>
      </c>
      <c r="U94" s="182">
        <v>2089.51</v>
      </c>
      <c r="V94" s="19">
        <f>U94/T94*100</f>
        <v>103.30096799390927</v>
      </c>
      <c r="W94" s="29">
        <v>2089.51</v>
      </c>
      <c r="X94" s="29">
        <v>2176.34</v>
      </c>
      <c r="Y94" s="19">
        <f>X94/W94*100</f>
        <v>104.15551971514851</v>
      </c>
      <c r="Z94" s="29">
        <v>2176.34</v>
      </c>
      <c r="AA94" s="29">
        <v>2253.03</v>
      </c>
      <c r="AB94" s="19">
        <f>AA94/Z94*100</f>
        <v>103.52380602295597</v>
      </c>
      <c r="AC94" s="219"/>
      <c r="AD94" s="184">
        <v>2089.51</v>
      </c>
      <c r="AE94" s="185">
        <v>2131.23</v>
      </c>
      <c r="AF94" s="19">
        <f>AE94/AD94*100</f>
        <v>101.99664036065872</v>
      </c>
      <c r="AG94" s="29">
        <v>2176.34</v>
      </c>
      <c r="AH94" s="29">
        <v>2253.03</v>
      </c>
      <c r="AI94" s="19">
        <f>AH94/AG94*100</f>
        <v>103.52380602295597</v>
      </c>
      <c r="AJ94" s="219"/>
    </row>
    <row r="95" spans="1:36" ht="47.25" customHeight="1">
      <c r="A95" s="218"/>
      <c r="B95" s="44" t="s">
        <v>314</v>
      </c>
      <c r="C95" s="15" t="s">
        <v>304</v>
      </c>
      <c r="D95" s="35"/>
      <c r="E95" s="35"/>
      <c r="F95" s="35"/>
      <c r="G95" s="15"/>
      <c r="H95" s="35"/>
      <c r="I95" s="14"/>
      <c r="J95" s="120"/>
      <c r="K95" s="53"/>
      <c r="L95" s="18">
        <v>108.78</v>
      </c>
      <c r="M95" s="18">
        <v>111.25</v>
      </c>
      <c r="N95" s="19">
        <f>M95/L95*100</f>
        <v>102.27063798492371</v>
      </c>
      <c r="O95" s="20" t="s">
        <v>311</v>
      </c>
      <c r="P95" s="18">
        <v>111.25</v>
      </c>
      <c r="Q95" s="21">
        <v>124.54</v>
      </c>
      <c r="R95" s="19">
        <f>Q95/P95*100</f>
        <v>111.94606741573034</v>
      </c>
      <c r="S95" s="20" t="s">
        <v>165</v>
      </c>
      <c r="T95" s="21"/>
      <c r="U95" s="21"/>
      <c r="V95" s="19"/>
      <c r="W95" s="42"/>
      <c r="X95" s="42"/>
      <c r="Y95" s="19"/>
      <c r="Z95" s="42"/>
      <c r="AA95" s="42"/>
      <c r="AB95" s="19"/>
      <c r="AC95" s="19"/>
      <c r="AD95" s="43"/>
      <c r="AE95" s="42"/>
      <c r="AF95" s="19"/>
      <c r="AG95" s="42"/>
      <c r="AH95" s="42"/>
      <c r="AI95" s="19"/>
      <c r="AJ95" s="19"/>
    </row>
    <row r="96" spans="1:36" ht="20.25" customHeight="1">
      <c r="A96" s="218"/>
      <c r="B96" s="100" t="s">
        <v>259</v>
      </c>
      <c r="C96" s="97" t="s">
        <v>253</v>
      </c>
      <c r="D96" s="35"/>
      <c r="E96" s="35"/>
      <c r="F96" s="35"/>
      <c r="G96" s="15"/>
      <c r="H96" s="35"/>
      <c r="I96" s="14"/>
      <c r="J96" s="120"/>
      <c r="K96" s="53"/>
      <c r="L96" s="18"/>
      <c r="M96" s="18"/>
      <c r="N96" s="19"/>
      <c r="O96" s="20"/>
      <c r="P96" s="18"/>
      <c r="Q96" s="21"/>
      <c r="R96" s="19"/>
      <c r="S96" s="20"/>
      <c r="T96" s="21">
        <v>23.91</v>
      </c>
      <c r="U96" s="21">
        <v>25.1</v>
      </c>
      <c r="V96" s="19">
        <f>U96/T96*100</f>
        <v>104.97699707235466</v>
      </c>
      <c r="W96" s="48">
        <v>25.1</v>
      </c>
      <c r="X96" s="48">
        <v>26.5</v>
      </c>
      <c r="Y96" s="19">
        <f>X96/W96*100</f>
        <v>105.57768924302789</v>
      </c>
      <c r="Z96" s="48">
        <v>26.5</v>
      </c>
      <c r="AA96" s="29">
        <v>27.81</v>
      </c>
      <c r="AB96" s="19">
        <f>AA96/Z96*100</f>
        <v>104.94339622641509</v>
      </c>
      <c r="AC96" s="219" t="s">
        <v>308</v>
      </c>
      <c r="AD96" s="47">
        <v>25.1</v>
      </c>
      <c r="AE96" s="48">
        <v>25.95</v>
      </c>
      <c r="AF96" s="19">
        <f>AE96/AD96*100</f>
        <v>103.38645418326693</v>
      </c>
      <c r="AG96" s="48">
        <v>26.5</v>
      </c>
      <c r="AH96" s="29">
        <v>27.81</v>
      </c>
      <c r="AI96" s="19">
        <f>AH96/AG96*100</f>
        <v>104.94339622641509</v>
      </c>
      <c r="AJ96" s="219" t="s">
        <v>309</v>
      </c>
    </row>
    <row r="97" spans="1:36" ht="33.75" customHeight="1">
      <c r="A97" s="218"/>
      <c r="B97" s="100" t="s">
        <v>262</v>
      </c>
      <c r="C97" s="101" t="s">
        <v>263</v>
      </c>
      <c r="D97" s="35"/>
      <c r="E97" s="35"/>
      <c r="F97" s="35"/>
      <c r="G97" s="15"/>
      <c r="H97" s="35"/>
      <c r="I97" s="14"/>
      <c r="J97" s="120"/>
      <c r="K97" s="53"/>
      <c r="L97" s="18"/>
      <c r="M97" s="18"/>
      <c r="N97" s="19"/>
      <c r="O97" s="20"/>
      <c r="P97" s="18"/>
      <c r="Q97" s="21"/>
      <c r="R97" s="19"/>
      <c r="S97" s="20"/>
      <c r="T97" s="21">
        <v>1550.53</v>
      </c>
      <c r="U97" s="182">
        <v>1601.63</v>
      </c>
      <c r="V97" s="19">
        <f>U97/T97*100</f>
        <v>103.29564729479598</v>
      </c>
      <c r="W97" s="29">
        <v>1601.63</v>
      </c>
      <c r="X97" s="29">
        <v>1639.56</v>
      </c>
      <c r="Y97" s="19">
        <f>X97/W97*100</f>
        <v>102.36821238363416</v>
      </c>
      <c r="Z97" s="29">
        <v>1639.56</v>
      </c>
      <c r="AA97" s="29">
        <v>1721.54</v>
      </c>
      <c r="AB97" s="19">
        <f>AA97/Z97*100</f>
        <v>105.0001219839469</v>
      </c>
      <c r="AC97" s="219"/>
      <c r="AD97" s="184">
        <v>1601.63</v>
      </c>
      <c r="AE97" s="185">
        <v>1633.52</v>
      </c>
      <c r="AF97" s="19">
        <f>AE97/AD97*100</f>
        <v>101.99109657036894</v>
      </c>
      <c r="AG97" s="29">
        <v>1639.56</v>
      </c>
      <c r="AH97" s="29">
        <v>1721.54</v>
      </c>
      <c r="AI97" s="19">
        <f>AH97/AG97*100</f>
        <v>105.0001219839469</v>
      </c>
      <c r="AJ97" s="219"/>
    </row>
    <row r="98" spans="1:36" ht="48" customHeight="1">
      <c r="A98" s="218"/>
      <c r="B98" s="44" t="s">
        <v>315</v>
      </c>
      <c r="C98" s="15"/>
      <c r="D98" s="35"/>
      <c r="E98" s="35"/>
      <c r="F98" s="35"/>
      <c r="G98" s="15"/>
      <c r="H98" s="35"/>
      <c r="I98" s="14"/>
      <c r="J98" s="120"/>
      <c r="K98" s="53"/>
      <c r="L98" s="18"/>
      <c r="M98" s="18"/>
      <c r="N98" s="19"/>
      <c r="O98" s="20"/>
      <c r="P98" s="18"/>
      <c r="Q98" s="21"/>
      <c r="R98" s="19"/>
      <c r="S98" s="20"/>
      <c r="T98" s="21"/>
      <c r="U98" s="21"/>
      <c r="V98" s="19"/>
      <c r="W98" s="42"/>
      <c r="X98" s="42"/>
      <c r="Y98" s="19"/>
      <c r="Z98" s="42"/>
      <c r="AA98" s="42"/>
      <c r="AB98" s="19"/>
      <c r="AC98" s="19"/>
      <c r="AD98" s="43"/>
      <c r="AE98" s="42"/>
      <c r="AF98" s="19"/>
      <c r="AG98" s="42"/>
      <c r="AH98" s="42"/>
      <c r="AI98" s="19"/>
      <c r="AJ98" s="19"/>
    </row>
    <row r="99" spans="1:36" ht="18.75" customHeight="1">
      <c r="A99" s="218"/>
      <c r="B99" s="100" t="s">
        <v>259</v>
      </c>
      <c r="C99" s="97" t="s">
        <v>253</v>
      </c>
      <c r="D99" s="35"/>
      <c r="E99" s="35"/>
      <c r="F99" s="35"/>
      <c r="G99" s="15"/>
      <c r="H99" s="35"/>
      <c r="I99" s="14"/>
      <c r="J99" s="120"/>
      <c r="K99" s="53"/>
      <c r="L99" s="18"/>
      <c r="M99" s="18"/>
      <c r="N99" s="19"/>
      <c r="O99" s="20"/>
      <c r="P99" s="18"/>
      <c r="Q99" s="21"/>
      <c r="R99" s="19"/>
      <c r="S99" s="20"/>
      <c r="T99" s="21">
        <v>23.91</v>
      </c>
      <c r="U99" s="21">
        <v>25.1</v>
      </c>
      <c r="V99" s="19">
        <f>U99/T99*100</f>
        <v>104.97699707235466</v>
      </c>
      <c r="W99" s="48">
        <v>25.1</v>
      </c>
      <c r="X99" s="48">
        <v>26.5</v>
      </c>
      <c r="Y99" s="19">
        <f>X99/W99*100</f>
        <v>105.57768924302789</v>
      </c>
      <c r="Z99" s="48">
        <v>26.5</v>
      </c>
      <c r="AA99" s="29">
        <v>27.81</v>
      </c>
      <c r="AB99" s="19">
        <f>AA99/Z99*100</f>
        <v>104.94339622641509</v>
      </c>
      <c r="AC99" s="219" t="s">
        <v>308</v>
      </c>
      <c r="AD99" s="47">
        <v>25.1</v>
      </c>
      <c r="AE99" s="48">
        <v>25.95</v>
      </c>
      <c r="AF99" s="19">
        <f>AE99/AD99*100</f>
        <v>103.38645418326693</v>
      </c>
      <c r="AG99" s="48">
        <v>26.5</v>
      </c>
      <c r="AH99" s="29">
        <v>27.81</v>
      </c>
      <c r="AI99" s="19">
        <f>AH99/AG99*100</f>
        <v>104.94339622641509</v>
      </c>
      <c r="AJ99" s="219" t="s">
        <v>309</v>
      </c>
    </row>
    <row r="100" spans="1:36" ht="30.75" customHeight="1">
      <c r="A100" s="218"/>
      <c r="B100" s="100" t="s">
        <v>262</v>
      </c>
      <c r="C100" s="101" t="s">
        <v>263</v>
      </c>
      <c r="D100" s="35"/>
      <c r="E100" s="35"/>
      <c r="F100" s="35"/>
      <c r="G100" s="15"/>
      <c r="H100" s="35"/>
      <c r="I100" s="14"/>
      <c r="J100" s="120"/>
      <c r="K100" s="53"/>
      <c r="L100" s="18"/>
      <c r="M100" s="18"/>
      <c r="N100" s="19"/>
      <c r="O100" s="20"/>
      <c r="P100" s="18"/>
      <c r="Q100" s="21"/>
      <c r="R100" s="19"/>
      <c r="S100" s="20"/>
      <c r="T100" s="21">
        <v>1752.85</v>
      </c>
      <c r="U100" s="182">
        <v>1806.77</v>
      </c>
      <c r="V100" s="19">
        <f>U100/T100*100</f>
        <v>103.07613315457684</v>
      </c>
      <c r="W100" s="29">
        <v>1806.77</v>
      </c>
      <c r="X100" s="29">
        <v>1874.55</v>
      </c>
      <c r="Y100" s="19">
        <f>X100/W100*100</f>
        <v>103.75144595050836</v>
      </c>
      <c r="Z100" s="29">
        <v>1874.55</v>
      </c>
      <c r="AA100" s="29">
        <v>1943.67</v>
      </c>
      <c r="AB100" s="19">
        <f>AA100/Z100*100</f>
        <v>103.68728494838761</v>
      </c>
      <c r="AC100" s="219"/>
      <c r="AD100" s="184">
        <v>1806.77</v>
      </c>
      <c r="AE100" s="185">
        <v>1837.17</v>
      </c>
      <c r="AF100" s="19">
        <f>AE100/AD100*100</f>
        <v>101.6825605915529</v>
      </c>
      <c r="AG100" s="29">
        <v>1774.55</v>
      </c>
      <c r="AH100" s="29">
        <v>1943.67</v>
      </c>
      <c r="AI100" s="19">
        <f>AH100/AG100*100</f>
        <v>109.5303034572145</v>
      </c>
      <c r="AJ100" s="219"/>
    </row>
    <row r="101" spans="1:36" ht="48.75" customHeight="1">
      <c r="A101" s="218"/>
      <c r="B101" s="44" t="s">
        <v>316</v>
      </c>
      <c r="C101" s="15"/>
      <c r="D101" s="35"/>
      <c r="E101" s="35"/>
      <c r="F101" s="35"/>
      <c r="G101" s="15"/>
      <c r="H101" s="35"/>
      <c r="I101" s="14"/>
      <c r="J101" s="120"/>
      <c r="K101" s="53"/>
      <c r="L101" s="18"/>
      <c r="M101" s="18"/>
      <c r="N101" s="19"/>
      <c r="O101" s="20"/>
      <c r="P101" s="18"/>
      <c r="Q101" s="21"/>
      <c r="R101" s="19"/>
      <c r="S101" s="20"/>
      <c r="T101" s="21"/>
      <c r="U101" s="21"/>
      <c r="V101" s="19"/>
      <c r="W101" s="42"/>
      <c r="X101" s="42"/>
      <c r="Y101" s="19"/>
      <c r="Z101" s="42"/>
      <c r="AA101" s="42"/>
      <c r="AB101" s="19"/>
      <c r="AC101" s="19"/>
      <c r="AD101" s="43"/>
      <c r="AE101" s="42"/>
      <c r="AF101" s="19"/>
      <c r="AG101" s="42"/>
      <c r="AH101" s="42"/>
      <c r="AI101" s="19"/>
      <c r="AJ101" s="19"/>
    </row>
    <row r="102" spans="1:36" ht="17.25" customHeight="1">
      <c r="A102" s="218"/>
      <c r="B102" s="100" t="s">
        <v>259</v>
      </c>
      <c r="C102" s="97" t="s">
        <v>253</v>
      </c>
      <c r="D102" s="35"/>
      <c r="E102" s="35"/>
      <c r="F102" s="35"/>
      <c r="G102" s="15"/>
      <c r="H102" s="35"/>
      <c r="I102" s="14"/>
      <c r="J102" s="120"/>
      <c r="K102" s="53"/>
      <c r="L102" s="18"/>
      <c r="M102" s="18"/>
      <c r="N102" s="19"/>
      <c r="O102" s="20"/>
      <c r="P102" s="18"/>
      <c r="Q102" s="21"/>
      <c r="R102" s="19"/>
      <c r="S102" s="20"/>
      <c r="T102" s="21">
        <v>23.91</v>
      </c>
      <c r="U102" s="21">
        <v>25.1</v>
      </c>
      <c r="V102" s="19">
        <f>U102/T102*100</f>
        <v>104.97699707235466</v>
      </c>
      <c r="W102" s="48">
        <v>25.1</v>
      </c>
      <c r="X102" s="48">
        <v>26.5</v>
      </c>
      <c r="Y102" s="19">
        <f>X102/W102*100</f>
        <v>105.57768924302789</v>
      </c>
      <c r="Z102" s="48">
        <v>26.5</v>
      </c>
      <c r="AA102" s="29">
        <v>27.81</v>
      </c>
      <c r="AB102" s="19">
        <f>AA102/Z102*100</f>
        <v>104.94339622641509</v>
      </c>
      <c r="AC102" s="219" t="s">
        <v>308</v>
      </c>
      <c r="AD102" s="47">
        <v>25.1</v>
      </c>
      <c r="AE102" s="48">
        <v>25.95</v>
      </c>
      <c r="AF102" s="19">
        <f>AE102/AD102*100</f>
        <v>103.38645418326693</v>
      </c>
      <c r="AG102" s="48">
        <v>26.5</v>
      </c>
      <c r="AH102" s="29">
        <v>27.81</v>
      </c>
      <c r="AI102" s="19">
        <f>AH102/AG102*100</f>
        <v>104.94339622641509</v>
      </c>
      <c r="AJ102" s="219" t="s">
        <v>309</v>
      </c>
    </row>
    <row r="103" spans="1:36" ht="31.5" customHeight="1">
      <c r="A103" s="218"/>
      <c r="B103" s="100" t="s">
        <v>262</v>
      </c>
      <c r="C103" s="101" t="s">
        <v>263</v>
      </c>
      <c r="D103" s="35"/>
      <c r="E103" s="35"/>
      <c r="F103" s="35"/>
      <c r="G103" s="15"/>
      <c r="H103" s="35"/>
      <c r="I103" s="14"/>
      <c r="J103" s="120"/>
      <c r="K103" s="53"/>
      <c r="L103" s="18"/>
      <c r="M103" s="18"/>
      <c r="N103" s="19"/>
      <c r="O103" s="20"/>
      <c r="P103" s="18"/>
      <c r="Q103" s="21"/>
      <c r="R103" s="19"/>
      <c r="S103" s="20"/>
      <c r="T103" s="21">
        <v>1739.84</v>
      </c>
      <c r="U103" s="182">
        <v>1796.76</v>
      </c>
      <c r="V103" s="19">
        <f>U103/T103*100</f>
        <v>103.27156520139783</v>
      </c>
      <c r="W103" s="29">
        <v>1796.76</v>
      </c>
      <c r="X103" s="29">
        <v>1865.72</v>
      </c>
      <c r="Y103" s="19">
        <f>X103/W103*100</f>
        <v>103.83801954629443</v>
      </c>
      <c r="Z103" s="29">
        <v>1865.72</v>
      </c>
      <c r="AA103" s="29">
        <v>1936.16</v>
      </c>
      <c r="AB103" s="19">
        <f>AA103/Z103*100</f>
        <v>103.77548613939926</v>
      </c>
      <c r="AC103" s="219"/>
      <c r="AD103" s="184">
        <v>1796.76</v>
      </c>
      <c r="AE103" s="185">
        <v>1832.43</v>
      </c>
      <c r="AF103" s="19">
        <f>AE103/AD103*100</f>
        <v>101.9852400988446</v>
      </c>
      <c r="AG103" s="29">
        <v>1865.72</v>
      </c>
      <c r="AH103" s="29">
        <v>1936.16</v>
      </c>
      <c r="AI103" s="19">
        <f>AH103/AG103*100</f>
        <v>103.77548613939926</v>
      </c>
      <c r="AJ103" s="219"/>
    </row>
    <row r="104" spans="1:36" ht="60.75" customHeight="1">
      <c r="A104" s="78"/>
      <c r="B104" s="44" t="s">
        <v>317</v>
      </c>
      <c r="C104" s="97" t="s">
        <v>253</v>
      </c>
      <c r="D104" s="35"/>
      <c r="E104" s="35"/>
      <c r="F104" s="35"/>
      <c r="G104" s="15"/>
      <c r="H104" s="35"/>
      <c r="I104" s="14"/>
      <c r="J104" s="120"/>
      <c r="K104" s="53"/>
      <c r="L104" s="18"/>
      <c r="M104" s="18"/>
      <c r="N104" s="19"/>
      <c r="O104" s="20"/>
      <c r="P104" s="18">
        <v>147.46</v>
      </c>
      <c r="Q104" s="21">
        <v>150.37</v>
      </c>
      <c r="R104" s="19">
        <f>Q104/P104*100</f>
        <v>101.97341651973417</v>
      </c>
      <c r="S104" s="20" t="s">
        <v>318</v>
      </c>
      <c r="T104" s="21"/>
      <c r="U104" s="21"/>
      <c r="V104" s="19"/>
      <c r="W104" s="29"/>
      <c r="X104" s="29"/>
      <c r="Y104" s="19"/>
      <c r="Z104" s="29"/>
      <c r="AA104" s="29"/>
      <c r="AB104" s="19"/>
      <c r="AC104" s="122"/>
      <c r="AD104" s="49"/>
      <c r="AE104" s="29"/>
      <c r="AF104" s="19"/>
      <c r="AG104" s="29"/>
      <c r="AH104" s="29"/>
      <c r="AI104" s="19"/>
      <c r="AJ104" s="122"/>
    </row>
    <row r="105" spans="1:36" ht="30.75" customHeight="1">
      <c r="A105" s="218" t="s">
        <v>90</v>
      </c>
      <c r="B105" s="14" t="s">
        <v>179</v>
      </c>
      <c r="C105" s="97" t="s">
        <v>253</v>
      </c>
      <c r="D105" s="35">
        <v>64.18</v>
      </c>
      <c r="E105" s="35">
        <v>68.03</v>
      </c>
      <c r="F105" s="35">
        <v>71.5</v>
      </c>
      <c r="G105" s="15" t="s">
        <v>319</v>
      </c>
      <c r="H105" s="72">
        <v>71.5</v>
      </c>
      <c r="I105" s="74">
        <v>89.61</v>
      </c>
      <c r="J105" s="104">
        <f>I105/H105*100</f>
        <v>125.32867132867133</v>
      </c>
      <c r="K105" s="15" t="s">
        <v>320</v>
      </c>
      <c r="L105" s="18">
        <v>89.61</v>
      </c>
      <c r="M105" s="18">
        <v>93.21</v>
      </c>
      <c r="N105" s="19">
        <f>M105/L105*100</f>
        <v>104.01740877134247</v>
      </c>
      <c r="O105" s="20" t="s">
        <v>321</v>
      </c>
      <c r="P105" s="18">
        <v>93.21</v>
      </c>
      <c r="Q105" s="21">
        <v>100.8</v>
      </c>
      <c r="R105" s="19">
        <f>Q105/P105*100</f>
        <v>108.14290312198263</v>
      </c>
      <c r="S105" s="20" t="s">
        <v>258</v>
      </c>
      <c r="T105" s="21"/>
      <c r="U105" s="21"/>
      <c r="V105" s="19"/>
      <c r="W105" s="42"/>
      <c r="X105" s="42"/>
      <c r="Y105" s="19"/>
      <c r="Z105" s="42"/>
      <c r="AA105" s="42"/>
      <c r="AB105" s="19"/>
      <c r="AC105" s="42"/>
      <c r="AD105" s="43"/>
      <c r="AE105" s="42"/>
      <c r="AF105" s="19"/>
      <c r="AG105" s="42"/>
      <c r="AH105" s="42"/>
      <c r="AI105" s="19"/>
      <c r="AJ105" s="42"/>
    </row>
    <row r="106" spans="1:36" ht="21.75" customHeight="1">
      <c r="A106" s="218"/>
      <c r="B106" s="100" t="s">
        <v>259</v>
      </c>
      <c r="C106" s="97" t="s">
        <v>253</v>
      </c>
      <c r="D106" s="35"/>
      <c r="E106" s="35"/>
      <c r="F106" s="35"/>
      <c r="G106" s="15"/>
      <c r="H106" s="72"/>
      <c r="I106" s="74"/>
      <c r="J106" s="104"/>
      <c r="K106" s="15"/>
      <c r="L106" s="18"/>
      <c r="M106" s="18"/>
      <c r="N106" s="19"/>
      <c r="O106" s="20"/>
      <c r="P106" s="18"/>
      <c r="Q106" s="21"/>
      <c r="R106" s="19"/>
      <c r="S106" s="20"/>
      <c r="T106" s="21">
        <v>11.97</v>
      </c>
      <c r="U106" s="21">
        <v>12.48</v>
      </c>
      <c r="V106" s="19">
        <f>U106/T106*100</f>
        <v>104.26065162907267</v>
      </c>
      <c r="W106" s="29">
        <v>12.48</v>
      </c>
      <c r="X106" s="29">
        <v>13.02</v>
      </c>
      <c r="Y106" s="19">
        <f>X106/W106*100</f>
        <v>104.32692307692307</v>
      </c>
      <c r="Z106" s="29">
        <v>13.02</v>
      </c>
      <c r="AA106" s="29">
        <v>13.57</v>
      </c>
      <c r="AB106" s="19">
        <f>AA106/Z106*100</f>
        <v>104.22427035330261</v>
      </c>
      <c r="AC106" s="217" t="s">
        <v>322</v>
      </c>
      <c r="AD106" s="49">
        <v>12.48</v>
      </c>
      <c r="AE106" s="48">
        <v>12.9</v>
      </c>
      <c r="AF106" s="19">
        <f>AE106/AD106*100</f>
        <v>103.36538461538463</v>
      </c>
      <c r="AG106" s="29">
        <v>13.02</v>
      </c>
      <c r="AH106" s="29">
        <v>13.57</v>
      </c>
      <c r="AI106" s="19">
        <f>AH106/AG106*100</f>
        <v>104.22427035330261</v>
      </c>
      <c r="AJ106" s="205" t="s">
        <v>323</v>
      </c>
    </row>
    <row r="107" spans="1:36" ht="30" customHeight="1">
      <c r="A107" s="218"/>
      <c r="B107" s="100" t="s">
        <v>262</v>
      </c>
      <c r="C107" s="101" t="s">
        <v>263</v>
      </c>
      <c r="D107" s="35"/>
      <c r="E107" s="35"/>
      <c r="F107" s="35"/>
      <c r="G107" s="15"/>
      <c r="H107" s="72"/>
      <c r="I107" s="74"/>
      <c r="J107" s="104"/>
      <c r="K107" s="15"/>
      <c r="L107" s="18"/>
      <c r="M107" s="18"/>
      <c r="N107" s="19"/>
      <c r="O107" s="20"/>
      <c r="P107" s="18"/>
      <c r="Q107" s="21"/>
      <c r="R107" s="19"/>
      <c r="S107" s="20"/>
      <c r="T107" s="21">
        <v>1369.27</v>
      </c>
      <c r="U107" s="182">
        <v>1414.41</v>
      </c>
      <c r="V107" s="19">
        <f>U107/T107*100</f>
        <v>103.29664711853763</v>
      </c>
      <c r="W107" s="29">
        <v>1414.41</v>
      </c>
      <c r="X107" s="48">
        <v>1466.8</v>
      </c>
      <c r="Y107" s="19">
        <f>X107/W107*100</f>
        <v>103.70401792973747</v>
      </c>
      <c r="Z107" s="48">
        <v>1466.8</v>
      </c>
      <c r="AA107" s="29">
        <v>1520.43</v>
      </c>
      <c r="AB107" s="19">
        <f>AA107/Z107*100</f>
        <v>103.65625852195255</v>
      </c>
      <c r="AC107" s="217"/>
      <c r="AD107" s="184">
        <v>1414.41</v>
      </c>
      <c r="AE107" s="185">
        <v>1442.67</v>
      </c>
      <c r="AF107" s="19">
        <f>AE107/AD107*100</f>
        <v>101.99800623581564</v>
      </c>
      <c r="AG107" s="48">
        <v>1466.8</v>
      </c>
      <c r="AH107" s="29">
        <v>1520.43</v>
      </c>
      <c r="AI107" s="19">
        <f>AH107/AG107*100</f>
        <v>103.65625852195255</v>
      </c>
      <c r="AJ107" s="205"/>
    </row>
    <row r="108" spans="1:36" ht="18" customHeight="1">
      <c r="A108" s="218" t="s">
        <v>100</v>
      </c>
      <c r="B108" s="14" t="s">
        <v>187</v>
      </c>
      <c r="C108" s="97" t="s">
        <v>253</v>
      </c>
      <c r="D108" s="35"/>
      <c r="E108" s="35"/>
      <c r="F108" s="35"/>
      <c r="G108" s="15"/>
      <c r="H108" s="98" t="s">
        <v>324</v>
      </c>
      <c r="I108" s="14">
        <v>119.2</v>
      </c>
      <c r="J108" s="120">
        <f>119.2/108.2*100</f>
        <v>110.16635859519408</v>
      </c>
      <c r="K108" s="15" t="s">
        <v>325</v>
      </c>
      <c r="L108" s="18">
        <v>119.2</v>
      </c>
      <c r="M108" s="18">
        <v>118.91</v>
      </c>
      <c r="N108" s="19">
        <f>M108/L108*100</f>
        <v>99.75671140939598</v>
      </c>
      <c r="O108" s="20" t="s">
        <v>326</v>
      </c>
      <c r="P108" s="18">
        <v>118.91</v>
      </c>
      <c r="Q108" s="21">
        <v>128.5</v>
      </c>
      <c r="R108" s="19">
        <f>Q108/P108*100</f>
        <v>108.06492305104702</v>
      </c>
      <c r="S108" s="20" t="s">
        <v>258</v>
      </c>
      <c r="T108" s="21"/>
      <c r="U108" s="21"/>
      <c r="V108" s="19"/>
      <c r="W108" s="31"/>
      <c r="X108" s="31"/>
      <c r="Y108" s="19"/>
      <c r="Z108" s="31"/>
      <c r="AA108" s="31"/>
      <c r="AB108" s="19"/>
      <c r="AC108" s="42"/>
      <c r="AD108" s="123"/>
      <c r="AE108" s="31"/>
      <c r="AF108" s="19"/>
      <c r="AG108" s="31"/>
      <c r="AH108" s="31"/>
      <c r="AI108" s="19"/>
      <c r="AJ108" s="42"/>
    </row>
    <row r="109" spans="1:36" ht="20.25" customHeight="1">
      <c r="A109" s="218"/>
      <c r="B109" s="100" t="s">
        <v>259</v>
      </c>
      <c r="C109" s="97" t="s">
        <v>253</v>
      </c>
      <c r="D109" s="35"/>
      <c r="E109" s="35"/>
      <c r="F109" s="35"/>
      <c r="G109" s="15"/>
      <c r="H109" s="98"/>
      <c r="I109" s="14"/>
      <c r="J109" s="120"/>
      <c r="K109" s="15"/>
      <c r="L109" s="18"/>
      <c r="M109" s="18"/>
      <c r="N109" s="19"/>
      <c r="O109" s="20"/>
      <c r="P109" s="18"/>
      <c r="Q109" s="21"/>
      <c r="R109" s="19"/>
      <c r="S109" s="20"/>
      <c r="T109" s="21">
        <v>23.91</v>
      </c>
      <c r="U109" s="21">
        <v>25.1</v>
      </c>
      <c r="V109" s="19">
        <f>U109/T109*100</f>
        <v>104.97699707235466</v>
      </c>
      <c r="W109" s="48">
        <v>25.1</v>
      </c>
      <c r="X109" s="48">
        <v>26.5</v>
      </c>
      <c r="Y109" s="19">
        <f>X109/W109*100</f>
        <v>105.57768924302789</v>
      </c>
      <c r="Z109" s="48">
        <v>26.5</v>
      </c>
      <c r="AA109" s="29">
        <v>27.81</v>
      </c>
      <c r="AB109" s="19">
        <f>AA109/Z109*100</f>
        <v>104.94339622641509</v>
      </c>
      <c r="AC109" s="217" t="s">
        <v>260</v>
      </c>
      <c r="AD109" s="47">
        <v>25.1</v>
      </c>
      <c r="AE109" s="48">
        <v>25.95</v>
      </c>
      <c r="AF109" s="19">
        <f>AE109/AD109*100</f>
        <v>103.38645418326693</v>
      </c>
      <c r="AG109" s="48">
        <v>26.5</v>
      </c>
      <c r="AH109" s="29">
        <v>27.81</v>
      </c>
      <c r="AI109" s="19">
        <f>AH109/AG109*100</f>
        <v>104.94339622641509</v>
      </c>
      <c r="AJ109" s="217" t="s">
        <v>261</v>
      </c>
    </row>
    <row r="110" spans="1:36" ht="29.25" customHeight="1">
      <c r="A110" s="218"/>
      <c r="B110" s="100" t="s">
        <v>262</v>
      </c>
      <c r="C110" s="101" t="s">
        <v>263</v>
      </c>
      <c r="D110" s="35"/>
      <c r="E110" s="35"/>
      <c r="F110" s="35"/>
      <c r="G110" s="15"/>
      <c r="H110" s="98"/>
      <c r="I110" s="14"/>
      <c r="J110" s="120"/>
      <c r="K110" s="15"/>
      <c r="L110" s="18"/>
      <c r="M110" s="18"/>
      <c r="N110" s="19"/>
      <c r="O110" s="20"/>
      <c r="P110" s="18"/>
      <c r="Q110" s="21"/>
      <c r="R110" s="19"/>
      <c r="S110" s="20"/>
      <c r="T110" s="21">
        <v>1612.06</v>
      </c>
      <c r="U110" s="182">
        <v>1623.26</v>
      </c>
      <c r="V110" s="19">
        <f>U110/T110*100</f>
        <v>100.69476322221259</v>
      </c>
      <c r="W110" s="29">
        <v>1623.26</v>
      </c>
      <c r="X110" s="29">
        <v>1702.18</v>
      </c>
      <c r="Y110" s="19">
        <f>X110/W110*100</f>
        <v>104.86182127324027</v>
      </c>
      <c r="Z110" s="29">
        <v>1702.18</v>
      </c>
      <c r="AA110" s="29">
        <v>1762.96</v>
      </c>
      <c r="AB110" s="19">
        <f>AA110/Z110*100</f>
        <v>103.57071520050758</v>
      </c>
      <c r="AC110" s="217"/>
      <c r="AD110" s="184">
        <v>1623.26</v>
      </c>
      <c r="AE110" s="185">
        <v>1655.73</v>
      </c>
      <c r="AF110" s="19">
        <f>AE110/AD110*100</f>
        <v>102.00029570124318</v>
      </c>
      <c r="AG110" s="29">
        <v>1702.18</v>
      </c>
      <c r="AH110" s="29">
        <v>1762.96</v>
      </c>
      <c r="AI110" s="19">
        <f>AH110/AG110*100</f>
        <v>103.57071520050758</v>
      </c>
      <c r="AJ110" s="217"/>
    </row>
    <row r="111" spans="1:36" ht="18.75" customHeight="1">
      <c r="A111" s="218" t="s">
        <v>109</v>
      </c>
      <c r="B111" s="14" t="s">
        <v>145</v>
      </c>
      <c r="C111" s="15" t="s">
        <v>327</v>
      </c>
      <c r="D111" s="35"/>
      <c r="E111" s="35"/>
      <c r="F111" s="35"/>
      <c r="G111" s="15"/>
      <c r="H111" s="119">
        <v>97.67</v>
      </c>
      <c r="I111" s="14">
        <v>121.58</v>
      </c>
      <c r="J111" s="120">
        <f>I111/H111*100</f>
        <v>124.48039316064299</v>
      </c>
      <c r="K111" s="15" t="s">
        <v>328</v>
      </c>
      <c r="L111" s="18">
        <v>121.58</v>
      </c>
      <c r="M111" s="18">
        <v>126.46</v>
      </c>
      <c r="N111" s="19">
        <f>M111/L111*100</f>
        <v>104.01381806218129</v>
      </c>
      <c r="O111" s="20" t="s">
        <v>329</v>
      </c>
      <c r="P111" s="18">
        <v>126.46</v>
      </c>
      <c r="Q111" s="21">
        <v>137.47</v>
      </c>
      <c r="R111" s="19">
        <f>Q111/P111*100</f>
        <v>108.7063102957457</v>
      </c>
      <c r="S111" s="20" t="s">
        <v>330</v>
      </c>
      <c r="T111" s="21"/>
      <c r="U111" s="21"/>
      <c r="V111" s="19"/>
      <c r="W111" s="31"/>
      <c r="X111" s="31"/>
      <c r="Y111" s="19"/>
      <c r="Z111" s="31"/>
      <c r="AA111" s="31"/>
      <c r="AB111" s="19"/>
      <c r="AC111" s="42"/>
      <c r="AD111" s="123"/>
      <c r="AE111" s="31"/>
      <c r="AF111" s="19"/>
      <c r="AG111" s="31"/>
      <c r="AH111" s="31"/>
      <c r="AI111" s="19"/>
      <c r="AJ111" s="42"/>
    </row>
    <row r="112" spans="1:36" ht="19.5" customHeight="1">
      <c r="A112" s="218"/>
      <c r="B112" s="100" t="s">
        <v>259</v>
      </c>
      <c r="C112" s="97" t="s">
        <v>253</v>
      </c>
      <c r="D112" s="35"/>
      <c r="E112" s="35"/>
      <c r="F112" s="35"/>
      <c r="G112" s="15"/>
      <c r="H112" s="119"/>
      <c r="I112" s="14"/>
      <c r="J112" s="120"/>
      <c r="K112" s="15"/>
      <c r="L112" s="18"/>
      <c r="M112" s="18"/>
      <c r="N112" s="19"/>
      <c r="O112" s="20"/>
      <c r="P112" s="18"/>
      <c r="Q112" s="21"/>
      <c r="R112" s="19"/>
      <c r="S112" s="20"/>
      <c r="T112" s="21">
        <v>23.91</v>
      </c>
      <c r="U112" s="21">
        <v>25.1</v>
      </c>
      <c r="V112" s="19">
        <f>U112/T112*100</f>
        <v>104.97699707235466</v>
      </c>
      <c r="W112" s="48">
        <v>25.1</v>
      </c>
      <c r="X112" s="48">
        <v>26.5</v>
      </c>
      <c r="Y112" s="19">
        <f>X112/W112*100</f>
        <v>105.57768924302789</v>
      </c>
      <c r="Z112" s="48">
        <v>26.5</v>
      </c>
      <c r="AA112" s="29">
        <v>27.81</v>
      </c>
      <c r="AB112" s="19">
        <f>AA112/Z112*100</f>
        <v>104.94339622641509</v>
      </c>
      <c r="AC112" s="217" t="s">
        <v>260</v>
      </c>
      <c r="AD112" s="47">
        <v>25.1</v>
      </c>
      <c r="AE112" s="48">
        <v>25.95</v>
      </c>
      <c r="AF112" s="19">
        <f>AE112/AD112*100</f>
        <v>103.38645418326693</v>
      </c>
      <c r="AG112" s="48">
        <v>26.5</v>
      </c>
      <c r="AH112" s="29">
        <v>27.81</v>
      </c>
      <c r="AI112" s="19">
        <f>AH112/AG112*100</f>
        <v>104.94339622641509</v>
      </c>
      <c r="AJ112" s="217" t="s">
        <v>261</v>
      </c>
    </row>
    <row r="113" spans="1:36" ht="30" customHeight="1">
      <c r="A113" s="218"/>
      <c r="B113" s="100" t="s">
        <v>262</v>
      </c>
      <c r="C113" s="101" t="s">
        <v>263</v>
      </c>
      <c r="D113" s="35"/>
      <c r="E113" s="35"/>
      <c r="F113" s="35"/>
      <c r="G113" s="15"/>
      <c r="H113" s="119"/>
      <c r="I113" s="14"/>
      <c r="J113" s="120"/>
      <c r="K113" s="15"/>
      <c r="L113" s="18"/>
      <c r="M113" s="18"/>
      <c r="N113" s="19"/>
      <c r="O113" s="20"/>
      <c r="P113" s="18"/>
      <c r="Q113" s="21"/>
      <c r="R113" s="19"/>
      <c r="S113" s="20"/>
      <c r="T113" s="21">
        <v>1750.36</v>
      </c>
      <c r="U113" s="182">
        <v>1808.14</v>
      </c>
      <c r="V113" s="19">
        <f>U113/T113*100</f>
        <v>103.3010352156128</v>
      </c>
      <c r="W113" s="29">
        <v>1808.14</v>
      </c>
      <c r="X113" s="29">
        <v>1884.01</v>
      </c>
      <c r="Y113" s="19">
        <f>X113/W113*100</f>
        <v>104.19602464410941</v>
      </c>
      <c r="Z113" s="29">
        <v>1884.01</v>
      </c>
      <c r="AA113" s="29">
        <v>1949.56</v>
      </c>
      <c r="AB113" s="19">
        <f>AA113/Z113*100</f>
        <v>103.47928089553665</v>
      </c>
      <c r="AC113" s="217"/>
      <c r="AD113" s="184">
        <v>1808.14</v>
      </c>
      <c r="AE113" s="185">
        <v>1844.23</v>
      </c>
      <c r="AF113" s="19">
        <f>AE113/AD113*100</f>
        <v>101.99597376309355</v>
      </c>
      <c r="AG113" s="29">
        <v>1884.01</v>
      </c>
      <c r="AH113" s="29">
        <v>1949.56</v>
      </c>
      <c r="AI113" s="19">
        <f>AH113/AG113*100</f>
        <v>103.47928089553665</v>
      </c>
      <c r="AJ113" s="217"/>
    </row>
    <row r="114" spans="1:36" ht="32.25" customHeight="1">
      <c r="A114" s="218" t="s">
        <v>117</v>
      </c>
      <c r="B114" s="14" t="s">
        <v>153</v>
      </c>
      <c r="C114" s="15" t="s">
        <v>327</v>
      </c>
      <c r="D114" s="35"/>
      <c r="E114" s="35"/>
      <c r="F114" s="35"/>
      <c r="G114" s="15"/>
      <c r="H114" s="119">
        <v>89.48</v>
      </c>
      <c r="I114" s="14">
        <v>109.93</v>
      </c>
      <c r="J114" s="120">
        <f>I114/H114*100</f>
        <v>122.85426911041574</v>
      </c>
      <c r="K114" s="15" t="s">
        <v>331</v>
      </c>
      <c r="L114" s="18">
        <v>109.93</v>
      </c>
      <c r="M114" s="18">
        <v>114.34</v>
      </c>
      <c r="N114" s="19">
        <f>M114/L114*100</f>
        <v>104.0116437733103</v>
      </c>
      <c r="O114" s="20" t="s">
        <v>332</v>
      </c>
      <c r="P114" s="18">
        <v>114.34</v>
      </c>
      <c r="Q114" s="21">
        <v>124.35</v>
      </c>
      <c r="R114" s="19">
        <f>Q114/P114*100</f>
        <v>108.75459156900472</v>
      </c>
      <c r="S114" s="20" t="s">
        <v>258</v>
      </c>
      <c r="T114" s="21"/>
      <c r="U114" s="21"/>
      <c r="V114" s="19"/>
      <c r="W114" s="31"/>
      <c r="X114" s="31"/>
      <c r="Y114" s="19"/>
      <c r="Z114" s="31"/>
      <c r="AA114" s="31"/>
      <c r="AB114" s="19"/>
      <c r="AC114" s="42"/>
      <c r="AD114" s="123"/>
      <c r="AE114" s="31"/>
      <c r="AF114" s="19"/>
      <c r="AG114" s="31"/>
      <c r="AH114" s="31"/>
      <c r="AI114" s="19"/>
      <c r="AJ114" s="42"/>
    </row>
    <row r="115" spans="1:36" ht="19.5" customHeight="1">
      <c r="A115" s="218"/>
      <c r="B115" s="100" t="s">
        <v>259</v>
      </c>
      <c r="C115" s="97" t="s">
        <v>253</v>
      </c>
      <c r="D115" s="35"/>
      <c r="E115" s="35"/>
      <c r="F115" s="35"/>
      <c r="G115" s="15"/>
      <c r="H115" s="119"/>
      <c r="I115" s="14"/>
      <c r="J115" s="120"/>
      <c r="K115" s="15"/>
      <c r="L115" s="18"/>
      <c r="M115" s="18"/>
      <c r="N115" s="19"/>
      <c r="O115" s="20"/>
      <c r="P115" s="18"/>
      <c r="Q115" s="21"/>
      <c r="R115" s="19"/>
      <c r="S115" s="20"/>
      <c r="T115" s="21">
        <v>23.91</v>
      </c>
      <c r="U115" s="21">
        <v>25.1</v>
      </c>
      <c r="V115" s="19">
        <f>U115/T115*100</f>
        <v>104.97699707235466</v>
      </c>
      <c r="W115" s="48">
        <v>25.1</v>
      </c>
      <c r="X115" s="48">
        <v>26.5</v>
      </c>
      <c r="Y115" s="19">
        <f>X115/W115*100</f>
        <v>105.57768924302789</v>
      </c>
      <c r="Z115" s="48">
        <v>26.5</v>
      </c>
      <c r="AA115" s="29">
        <v>27.81</v>
      </c>
      <c r="AB115" s="19">
        <f>AA115/Z115*100</f>
        <v>104.94339622641509</v>
      </c>
      <c r="AC115" s="217" t="s">
        <v>260</v>
      </c>
      <c r="AD115" s="47">
        <v>25.1</v>
      </c>
      <c r="AE115" s="48">
        <v>25.95</v>
      </c>
      <c r="AF115" s="19">
        <f>AE115/AD115*100</f>
        <v>103.38645418326693</v>
      </c>
      <c r="AG115" s="48"/>
      <c r="AH115" s="29"/>
      <c r="AI115" s="19" t="e">
        <f>AH115/AG115*100</f>
        <v>#DIV/0!</v>
      </c>
      <c r="AJ115" s="217" t="s">
        <v>333</v>
      </c>
    </row>
    <row r="116" spans="1:36" ht="31.5" customHeight="1">
      <c r="A116" s="218"/>
      <c r="B116" s="100" t="s">
        <v>262</v>
      </c>
      <c r="C116" s="101" t="s">
        <v>263</v>
      </c>
      <c r="D116" s="35"/>
      <c r="E116" s="35"/>
      <c r="F116" s="35"/>
      <c r="G116" s="15"/>
      <c r="H116" s="119"/>
      <c r="I116" s="14"/>
      <c r="J116" s="120"/>
      <c r="K116" s="15"/>
      <c r="L116" s="18"/>
      <c r="M116" s="18"/>
      <c r="N116" s="19"/>
      <c r="O116" s="20"/>
      <c r="P116" s="18"/>
      <c r="Q116" s="21"/>
      <c r="R116" s="19"/>
      <c r="S116" s="20"/>
      <c r="T116" s="21">
        <v>1548.21</v>
      </c>
      <c r="U116" s="182">
        <v>1597.66</v>
      </c>
      <c r="V116" s="19">
        <f>U116/T116*100</f>
        <v>103.19401114835843</v>
      </c>
      <c r="W116" s="29">
        <v>1597.66</v>
      </c>
      <c r="X116" s="29">
        <v>1656.47</v>
      </c>
      <c r="Y116" s="19">
        <f>X116/W116*100</f>
        <v>103.68100847489453</v>
      </c>
      <c r="Z116" s="29">
        <v>1656.47</v>
      </c>
      <c r="AA116" s="29">
        <v>1716.77</v>
      </c>
      <c r="AB116" s="19">
        <f>AA116/Z116*100</f>
        <v>103.64027117907358</v>
      </c>
      <c r="AC116" s="217"/>
      <c r="AD116" s="184">
        <v>1597.66</v>
      </c>
      <c r="AE116" s="185">
        <v>1629.58</v>
      </c>
      <c r="AF116" s="19">
        <f>AE116/AD116*100</f>
        <v>101.99792196086777</v>
      </c>
      <c r="AG116" s="29"/>
      <c r="AH116" s="29"/>
      <c r="AI116" s="19" t="e">
        <f>AH116/AG116*100</f>
        <v>#DIV/0!</v>
      </c>
      <c r="AJ116" s="217"/>
    </row>
    <row r="117" spans="1:36" ht="54" customHeight="1">
      <c r="A117" s="218" t="s">
        <v>125</v>
      </c>
      <c r="B117" s="81" t="s">
        <v>221</v>
      </c>
      <c r="C117" s="15" t="s">
        <v>327</v>
      </c>
      <c r="D117" s="35"/>
      <c r="E117" s="35"/>
      <c r="F117" s="35"/>
      <c r="G117" s="15"/>
      <c r="H117" s="119">
        <v>83.88</v>
      </c>
      <c r="I117" s="14">
        <v>124.88</v>
      </c>
      <c r="J117" s="120">
        <f>I117/H117*100</f>
        <v>148.87935145445877</v>
      </c>
      <c r="K117" s="15" t="s">
        <v>334</v>
      </c>
      <c r="L117" s="18">
        <v>124.88</v>
      </c>
      <c r="M117" s="18">
        <v>129.89</v>
      </c>
      <c r="N117" s="19">
        <f>M117/L117*100</f>
        <v>104.01185137732223</v>
      </c>
      <c r="O117" s="20" t="s">
        <v>335</v>
      </c>
      <c r="P117" s="18">
        <v>129.89</v>
      </c>
      <c r="Q117" s="21">
        <v>141.06</v>
      </c>
      <c r="R117" s="19">
        <f>Q117/P117*100</f>
        <v>108.59958426360767</v>
      </c>
      <c r="S117" s="20" t="s">
        <v>336</v>
      </c>
      <c r="T117" s="124" t="s">
        <v>337</v>
      </c>
      <c r="U117" s="21"/>
      <c r="V117" s="19"/>
      <c r="W117" s="125"/>
      <c r="X117" s="125"/>
      <c r="Y117" s="19"/>
      <c r="Z117" s="125"/>
      <c r="AA117" s="125"/>
      <c r="AB117" s="19"/>
      <c r="AC117" s="20"/>
      <c r="AD117" s="126"/>
      <c r="AE117" s="125"/>
      <c r="AF117" s="19"/>
      <c r="AG117" s="125"/>
      <c r="AH117" s="125"/>
      <c r="AI117" s="19"/>
      <c r="AJ117" s="20"/>
    </row>
    <row r="118" spans="1:36" ht="19.5" customHeight="1">
      <c r="A118" s="218"/>
      <c r="B118" s="100" t="s">
        <v>259</v>
      </c>
      <c r="C118" s="97" t="s">
        <v>253</v>
      </c>
      <c r="D118" s="35"/>
      <c r="E118" s="35"/>
      <c r="F118" s="35"/>
      <c r="G118" s="15"/>
      <c r="H118" s="119"/>
      <c r="I118" s="14"/>
      <c r="J118" s="120"/>
      <c r="K118" s="15"/>
      <c r="L118" s="18"/>
      <c r="M118" s="18"/>
      <c r="N118" s="19"/>
      <c r="O118" s="20"/>
      <c r="P118" s="18"/>
      <c r="Q118" s="21"/>
      <c r="R118" s="19"/>
      <c r="S118" s="20"/>
      <c r="T118" s="21">
        <v>23.82</v>
      </c>
      <c r="U118" s="21">
        <v>24.85</v>
      </c>
      <c r="V118" s="19">
        <f>U118/T118*100</f>
        <v>104.32409739714525</v>
      </c>
      <c r="W118" s="21"/>
      <c r="X118" s="21"/>
      <c r="Y118" s="19"/>
      <c r="Z118" s="21"/>
      <c r="AA118" s="18"/>
      <c r="AB118" s="19"/>
      <c r="AC118" s="212" t="s">
        <v>338</v>
      </c>
      <c r="AD118" s="39">
        <v>24.85</v>
      </c>
      <c r="AE118" s="21">
        <v>25.69</v>
      </c>
      <c r="AF118" s="19">
        <f>AE118/AD118*100</f>
        <v>103.38028169014083</v>
      </c>
      <c r="AG118" s="21"/>
      <c r="AH118" s="18"/>
      <c r="AI118" s="19"/>
      <c r="AJ118" s="212" t="s">
        <v>339</v>
      </c>
    </row>
    <row r="119" spans="1:36" ht="30" customHeight="1">
      <c r="A119" s="218"/>
      <c r="B119" s="100" t="s">
        <v>262</v>
      </c>
      <c r="C119" s="101" t="s">
        <v>263</v>
      </c>
      <c r="D119" s="35"/>
      <c r="E119" s="35"/>
      <c r="F119" s="35"/>
      <c r="G119" s="15"/>
      <c r="H119" s="119"/>
      <c r="I119" s="14"/>
      <c r="J119" s="120"/>
      <c r="K119" s="15"/>
      <c r="L119" s="18"/>
      <c r="M119" s="18"/>
      <c r="N119" s="19"/>
      <c r="O119" s="20"/>
      <c r="P119" s="18"/>
      <c r="Q119" s="21"/>
      <c r="R119" s="19"/>
      <c r="S119" s="20"/>
      <c r="T119" s="21">
        <v>1871.69</v>
      </c>
      <c r="U119" s="182">
        <v>1934.21</v>
      </c>
      <c r="V119" s="19">
        <f>U119/T119*100</f>
        <v>103.34029673717336</v>
      </c>
      <c r="W119" s="125"/>
      <c r="X119" s="125"/>
      <c r="Y119" s="19"/>
      <c r="Z119" s="125"/>
      <c r="AA119" s="125"/>
      <c r="AB119" s="19"/>
      <c r="AC119" s="212"/>
      <c r="AD119" s="183">
        <v>1934.21</v>
      </c>
      <c r="AE119" s="182">
        <v>1972.97</v>
      </c>
      <c r="AF119" s="19">
        <f>AE119/AD119*100</f>
        <v>102.00391891263098</v>
      </c>
      <c r="AG119" s="125"/>
      <c r="AH119" s="125"/>
      <c r="AI119" s="19"/>
      <c r="AJ119" s="212"/>
    </row>
    <row r="120" spans="1:36" ht="19.5" customHeight="1">
      <c r="A120" s="127" t="s">
        <v>133</v>
      </c>
      <c r="B120" s="14" t="s">
        <v>240</v>
      </c>
      <c r="C120" s="101"/>
      <c r="D120" s="35"/>
      <c r="E120" s="35"/>
      <c r="F120" s="35"/>
      <c r="G120" s="15"/>
      <c r="H120" s="119"/>
      <c r="I120" s="14"/>
      <c r="J120" s="120"/>
      <c r="K120" s="15"/>
      <c r="L120" s="18"/>
      <c r="M120" s="18"/>
      <c r="N120" s="19"/>
      <c r="O120" s="20"/>
      <c r="P120" s="18">
        <v>122.65</v>
      </c>
      <c r="Q120" s="21">
        <v>133.35</v>
      </c>
      <c r="R120" s="19">
        <f>Q120/P120*100</f>
        <v>108.72401141459436</v>
      </c>
      <c r="S120" s="20" t="s">
        <v>330</v>
      </c>
      <c r="T120" s="21"/>
      <c r="U120" s="21"/>
      <c r="V120" s="19"/>
      <c r="W120" s="125"/>
      <c r="X120" s="125"/>
      <c r="Y120" s="19"/>
      <c r="Z120" s="125"/>
      <c r="AA120" s="125"/>
      <c r="AB120" s="19"/>
      <c r="AC120" s="122"/>
      <c r="AD120" s="126"/>
      <c r="AE120" s="125"/>
      <c r="AF120" s="19"/>
      <c r="AG120" s="125"/>
      <c r="AH120" s="125"/>
      <c r="AI120" s="19"/>
      <c r="AJ120" s="122"/>
    </row>
    <row r="121" spans="1:36" ht="17.25" customHeight="1">
      <c r="A121" s="128"/>
      <c r="B121" s="100" t="s">
        <v>259</v>
      </c>
      <c r="C121" s="97" t="s">
        <v>253</v>
      </c>
      <c r="D121" s="35"/>
      <c r="E121" s="35"/>
      <c r="F121" s="35"/>
      <c r="G121" s="15"/>
      <c r="H121" s="119"/>
      <c r="I121" s="14"/>
      <c r="J121" s="120"/>
      <c r="K121" s="15"/>
      <c r="L121" s="18"/>
      <c r="M121" s="18"/>
      <c r="N121" s="19"/>
      <c r="O121" s="20"/>
      <c r="P121" s="18"/>
      <c r="Q121" s="21"/>
      <c r="R121" s="19"/>
      <c r="S121" s="20"/>
      <c r="T121" s="21">
        <v>23.91</v>
      </c>
      <c r="U121" s="21">
        <v>25.1</v>
      </c>
      <c r="V121" s="19">
        <f>U121/T121*100</f>
        <v>104.97699707235466</v>
      </c>
      <c r="W121" s="48">
        <v>25.1</v>
      </c>
      <c r="X121" s="48">
        <v>26.5</v>
      </c>
      <c r="Y121" s="19">
        <f>X121/W121*100</f>
        <v>105.57768924302789</v>
      </c>
      <c r="Z121" s="48">
        <v>26.5</v>
      </c>
      <c r="AA121" s="29">
        <v>27.81</v>
      </c>
      <c r="AB121" s="19">
        <f>AA121/Z121*100</f>
        <v>104.94339622641509</v>
      </c>
      <c r="AC121" s="217" t="s">
        <v>260</v>
      </c>
      <c r="AD121" s="47">
        <v>25.1</v>
      </c>
      <c r="AE121" s="48">
        <v>25.95</v>
      </c>
      <c r="AF121" s="19">
        <f>AE121/AD121*100</f>
        <v>103.38645418326693</v>
      </c>
      <c r="AG121" s="48">
        <v>26.5</v>
      </c>
      <c r="AH121" s="29">
        <v>27.81</v>
      </c>
      <c r="AI121" s="19">
        <f>AH121/AG121*100</f>
        <v>104.94339622641509</v>
      </c>
      <c r="AJ121" s="217" t="s">
        <v>261</v>
      </c>
    </row>
    <row r="122" spans="1:36" ht="30" customHeight="1">
      <c r="A122" s="122"/>
      <c r="B122" s="100" t="s">
        <v>262</v>
      </c>
      <c r="C122" s="101" t="s">
        <v>263</v>
      </c>
      <c r="D122" s="35"/>
      <c r="E122" s="35"/>
      <c r="F122" s="35"/>
      <c r="G122" s="15"/>
      <c r="H122" s="119"/>
      <c r="I122" s="14"/>
      <c r="J122" s="120"/>
      <c r="K122" s="15"/>
      <c r="L122" s="18"/>
      <c r="M122" s="18"/>
      <c r="N122" s="19"/>
      <c r="O122" s="20"/>
      <c r="P122" s="18"/>
      <c r="Q122" s="21"/>
      <c r="R122" s="19"/>
      <c r="S122" s="20"/>
      <c r="T122" s="21">
        <v>1754.44</v>
      </c>
      <c r="U122" s="182">
        <v>1812.41</v>
      </c>
      <c r="V122" s="19">
        <f>U122/T122*100</f>
        <v>103.30418823100248</v>
      </c>
      <c r="W122" s="21">
        <v>1812.41</v>
      </c>
      <c r="X122" s="18">
        <v>1879.8</v>
      </c>
      <c r="Y122" s="19">
        <f>X122/W122*100</f>
        <v>103.71825359604063</v>
      </c>
      <c r="Z122" s="18">
        <v>1879.8</v>
      </c>
      <c r="AA122" s="18">
        <v>1937.81</v>
      </c>
      <c r="AB122" s="19">
        <f>AA122/Z122*100</f>
        <v>103.08596659219064</v>
      </c>
      <c r="AC122" s="217"/>
      <c r="AD122" s="183">
        <v>1812.41</v>
      </c>
      <c r="AE122" s="182">
        <v>1848.65</v>
      </c>
      <c r="AF122" s="19">
        <f>AE122/AD122*100</f>
        <v>101.9995475637411</v>
      </c>
      <c r="AG122" s="18">
        <v>1879.9</v>
      </c>
      <c r="AH122" s="18">
        <v>1937.81</v>
      </c>
      <c r="AI122" s="19">
        <f>AH122/AG122*100</f>
        <v>103.08048300441513</v>
      </c>
      <c r="AJ122" s="217"/>
    </row>
    <row r="123" spans="1:36" ht="21" customHeight="1">
      <c r="A123" s="128" t="s">
        <v>144</v>
      </c>
      <c r="B123" s="14" t="s">
        <v>245</v>
      </c>
      <c r="C123" s="101"/>
      <c r="D123" s="35"/>
      <c r="E123" s="35"/>
      <c r="F123" s="35"/>
      <c r="G123" s="15"/>
      <c r="H123" s="119"/>
      <c r="I123" s="14"/>
      <c r="J123" s="120"/>
      <c r="K123" s="15"/>
      <c r="L123" s="18"/>
      <c r="M123" s="18"/>
      <c r="N123" s="19"/>
      <c r="O123" s="20"/>
      <c r="P123" s="18">
        <v>138.72</v>
      </c>
      <c r="Q123" s="21">
        <v>150.72</v>
      </c>
      <c r="R123" s="19">
        <f>Q123/P123*100</f>
        <v>108.65051903114187</v>
      </c>
      <c r="S123" s="20" t="s">
        <v>330</v>
      </c>
      <c r="T123" s="21"/>
      <c r="U123" s="21"/>
      <c r="V123" s="19"/>
      <c r="W123" s="125"/>
      <c r="X123" s="125"/>
      <c r="Y123" s="19"/>
      <c r="Z123" s="125"/>
      <c r="AA123" s="125"/>
      <c r="AB123" s="19"/>
      <c r="AC123" s="122"/>
      <c r="AD123" s="126"/>
      <c r="AE123" s="125"/>
      <c r="AF123" s="19"/>
      <c r="AG123" s="125"/>
      <c r="AH123" s="125"/>
      <c r="AI123" s="19"/>
      <c r="AJ123" s="122"/>
    </row>
    <row r="124" spans="1:36" ht="19.5" customHeight="1">
      <c r="A124" s="128"/>
      <c r="B124" s="100" t="s">
        <v>259</v>
      </c>
      <c r="C124" s="97" t="s">
        <v>253</v>
      </c>
      <c r="D124" s="35"/>
      <c r="E124" s="35"/>
      <c r="F124" s="35"/>
      <c r="G124" s="15"/>
      <c r="H124" s="119"/>
      <c r="I124" s="14"/>
      <c r="J124" s="120"/>
      <c r="K124" s="15"/>
      <c r="L124" s="18"/>
      <c r="M124" s="18"/>
      <c r="N124" s="19"/>
      <c r="O124" s="20"/>
      <c r="P124" s="18"/>
      <c r="Q124" s="21"/>
      <c r="R124" s="19"/>
      <c r="S124" s="20"/>
      <c r="T124" s="21">
        <v>23.91</v>
      </c>
      <c r="U124" s="21">
        <v>25.1</v>
      </c>
      <c r="V124" s="19">
        <f>U124/T124*100</f>
        <v>104.97699707235466</v>
      </c>
      <c r="W124" s="48">
        <v>25.1</v>
      </c>
      <c r="X124" s="48">
        <v>26.5</v>
      </c>
      <c r="Y124" s="19">
        <f>X124/W124*100</f>
        <v>105.57768924302789</v>
      </c>
      <c r="Z124" s="48">
        <v>26.5</v>
      </c>
      <c r="AA124" s="29">
        <v>27.81</v>
      </c>
      <c r="AB124" s="19">
        <f>AA124/Z124*100</f>
        <v>104.94339622641509</v>
      </c>
      <c r="AC124" s="217" t="s">
        <v>260</v>
      </c>
      <c r="AD124" s="47">
        <v>25.1</v>
      </c>
      <c r="AE124" s="48">
        <v>25.95</v>
      </c>
      <c r="AF124" s="19">
        <f>AE124/AD124*100</f>
        <v>103.38645418326693</v>
      </c>
      <c r="AG124" s="48">
        <v>26.5</v>
      </c>
      <c r="AH124" s="29">
        <v>27.81</v>
      </c>
      <c r="AI124" s="19">
        <f>AH124/AG124*100</f>
        <v>104.94339622641509</v>
      </c>
      <c r="AJ124" s="217" t="s">
        <v>261</v>
      </c>
    </row>
    <row r="125" spans="1:36" ht="30" customHeight="1">
      <c r="A125" s="128"/>
      <c r="B125" s="100" t="s">
        <v>262</v>
      </c>
      <c r="C125" s="101" t="s">
        <v>263</v>
      </c>
      <c r="D125" s="35"/>
      <c r="E125" s="35"/>
      <c r="F125" s="35"/>
      <c r="G125" s="15"/>
      <c r="H125" s="119"/>
      <c r="I125" s="14"/>
      <c r="J125" s="120"/>
      <c r="K125" s="15"/>
      <c r="L125" s="18"/>
      <c r="M125" s="18"/>
      <c r="N125" s="19"/>
      <c r="O125" s="20"/>
      <c r="P125" s="18"/>
      <c r="Q125" s="21"/>
      <c r="R125" s="19"/>
      <c r="S125" s="20"/>
      <c r="T125" s="21">
        <v>2118.03</v>
      </c>
      <c r="U125" s="182">
        <v>2187.83</v>
      </c>
      <c r="V125" s="19">
        <f>U125/T125*100</f>
        <v>103.29551517211748</v>
      </c>
      <c r="W125" s="18">
        <v>2187.03</v>
      </c>
      <c r="X125" s="18">
        <v>2275.23</v>
      </c>
      <c r="Y125" s="19">
        <f>X125/W125*100</f>
        <v>104.0328664901716</v>
      </c>
      <c r="Z125" s="18">
        <v>2275.23</v>
      </c>
      <c r="AA125" s="18">
        <v>2348.47</v>
      </c>
      <c r="AB125" s="19">
        <f>AA125/Z125*100</f>
        <v>103.21901522043923</v>
      </c>
      <c r="AC125" s="217"/>
      <c r="AD125" s="183">
        <v>2187.83</v>
      </c>
      <c r="AE125" s="182">
        <v>2230.41</v>
      </c>
      <c r="AF125" s="19">
        <f>AE125/AD125*100</f>
        <v>101.94622068442246</v>
      </c>
      <c r="AG125" s="18">
        <v>2275.23</v>
      </c>
      <c r="AH125" s="18">
        <v>2348.47</v>
      </c>
      <c r="AI125" s="19">
        <f>AH125/AG125*100</f>
        <v>103.21901522043923</v>
      </c>
      <c r="AJ125" s="217"/>
    </row>
    <row r="126" spans="1:36" ht="40.5" customHeight="1">
      <c r="A126" s="218" t="s">
        <v>152</v>
      </c>
      <c r="B126" s="14" t="s">
        <v>201</v>
      </c>
      <c r="C126" s="15"/>
      <c r="D126" s="35"/>
      <c r="E126" s="35"/>
      <c r="F126" s="35"/>
      <c r="G126" s="15"/>
      <c r="H126" s="119">
        <v>83.88</v>
      </c>
      <c r="I126" s="14">
        <v>124.88</v>
      </c>
      <c r="J126" s="120">
        <f>I126/H126*100</f>
        <v>148.87935145445877</v>
      </c>
      <c r="K126" s="15" t="s">
        <v>334</v>
      </c>
      <c r="L126" s="18">
        <v>124.88</v>
      </c>
      <c r="M126" s="18">
        <v>129.89</v>
      </c>
      <c r="N126" s="19">
        <f>M126/L126*100</f>
        <v>104.01185137732223</v>
      </c>
      <c r="O126" s="20" t="s">
        <v>335</v>
      </c>
      <c r="P126" s="18"/>
      <c r="Q126" s="21"/>
      <c r="R126" s="19"/>
      <c r="S126" s="20"/>
      <c r="T126" s="124" t="s">
        <v>340</v>
      </c>
      <c r="U126" s="21"/>
      <c r="V126" s="19"/>
      <c r="W126" s="125"/>
      <c r="X126" s="125"/>
      <c r="Y126" s="19"/>
      <c r="Z126" s="125"/>
      <c r="AA126" s="125"/>
      <c r="AB126" s="19"/>
      <c r="AC126" s="20"/>
      <c r="AD126" s="126"/>
      <c r="AE126" s="125"/>
      <c r="AF126" s="19"/>
      <c r="AG126" s="125"/>
      <c r="AH126" s="125"/>
      <c r="AI126" s="19"/>
      <c r="AJ126" s="20"/>
    </row>
    <row r="127" spans="1:36" ht="19.5" customHeight="1">
      <c r="A127" s="218"/>
      <c r="B127" s="100" t="s">
        <v>259</v>
      </c>
      <c r="C127" s="97" t="s">
        <v>253</v>
      </c>
      <c r="D127" s="35"/>
      <c r="E127" s="35"/>
      <c r="F127" s="35"/>
      <c r="G127" s="15"/>
      <c r="H127" s="119"/>
      <c r="I127" s="14"/>
      <c r="J127" s="120"/>
      <c r="K127" s="15"/>
      <c r="L127" s="18"/>
      <c r="M127" s="18"/>
      <c r="N127" s="19"/>
      <c r="O127" s="20"/>
      <c r="P127" s="18"/>
      <c r="Q127" s="21"/>
      <c r="R127" s="19"/>
      <c r="S127" s="20"/>
      <c r="T127" s="21">
        <v>23.91</v>
      </c>
      <c r="U127" s="21">
        <v>25.1</v>
      </c>
      <c r="V127" s="63">
        <f>U127/T127*100</f>
        <v>104.97699707235466</v>
      </c>
      <c r="W127" s="48">
        <v>25.1</v>
      </c>
      <c r="X127" s="48">
        <v>26.5</v>
      </c>
      <c r="Y127" s="19">
        <f>X127/W127*100</f>
        <v>105.57768924302789</v>
      </c>
      <c r="Z127" s="48">
        <v>26.5</v>
      </c>
      <c r="AA127" s="29">
        <v>27.81</v>
      </c>
      <c r="AB127" s="19">
        <f>AA127/Z127*100</f>
        <v>104.94339622641509</v>
      </c>
      <c r="AC127" s="212" t="s">
        <v>341</v>
      </c>
      <c r="AD127" s="47">
        <v>25.1</v>
      </c>
      <c r="AE127" s="48">
        <v>25.95</v>
      </c>
      <c r="AF127" s="19">
        <f>AE127/AD127*100</f>
        <v>103.38645418326693</v>
      </c>
      <c r="AG127" s="48">
        <v>26.5</v>
      </c>
      <c r="AH127" s="29">
        <v>27.81</v>
      </c>
      <c r="AI127" s="19">
        <f>AH127/AG127*100</f>
        <v>104.94339622641509</v>
      </c>
      <c r="AJ127" s="212" t="s">
        <v>342</v>
      </c>
    </row>
    <row r="128" spans="1:36" ht="30.75" customHeight="1">
      <c r="A128" s="218"/>
      <c r="B128" s="100" t="s">
        <v>262</v>
      </c>
      <c r="C128" s="101" t="s">
        <v>263</v>
      </c>
      <c r="D128" s="35"/>
      <c r="E128" s="35"/>
      <c r="F128" s="35"/>
      <c r="G128" s="15"/>
      <c r="H128" s="119"/>
      <c r="I128" s="14"/>
      <c r="J128" s="120"/>
      <c r="K128" s="15"/>
      <c r="L128" s="18"/>
      <c r="M128" s="18"/>
      <c r="N128" s="19"/>
      <c r="O128" s="20"/>
      <c r="P128" s="18"/>
      <c r="Q128" s="21"/>
      <c r="R128" s="19"/>
      <c r="S128" s="20"/>
      <c r="T128" s="21">
        <v>1565.33</v>
      </c>
      <c r="U128" s="182">
        <v>1617</v>
      </c>
      <c r="V128" s="19">
        <f>U128/T128*100</f>
        <v>103.30090140737099</v>
      </c>
      <c r="W128" s="21">
        <v>1617</v>
      </c>
      <c r="X128" s="18">
        <v>1682.16</v>
      </c>
      <c r="Y128" s="19">
        <f>X128/W128*100</f>
        <v>104.02968460111317</v>
      </c>
      <c r="Z128" s="18">
        <v>1682.16</v>
      </c>
      <c r="AA128" s="18">
        <v>1748.98</v>
      </c>
      <c r="AB128" s="19">
        <f>AA128/Z128*100</f>
        <v>103.97227374328244</v>
      </c>
      <c r="AC128" s="212"/>
      <c r="AD128" s="183">
        <v>1671</v>
      </c>
      <c r="AE128" s="182">
        <v>1688.36</v>
      </c>
      <c r="AF128" s="19">
        <f>AE128/AD128*100</f>
        <v>101.03889886295632</v>
      </c>
      <c r="AG128" s="18">
        <v>1682.16</v>
      </c>
      <c r="AH128" s="18">
        <v>1748.98</v>
      </c>
      <c r="AI128" s="19">
        <f>AH128/AG128*100</f>
        <v>103.97227374328244</v>
      </c>
      <c r="AJ128" s="212"/>
    </row>
    <row r="129" spans="1:36" s="12" customFormat="1" ht="29.25" customHeight="1">
      <c r="A129" s="92" t="s">
        <v>343</v>
      </c>
      <c r="B129" s="214" t="s">
        <v>344</v>
      </c>
      <c r="C129" s="214"/>
      <c r="D129" s="214"/>
      <c r="E129" s="214"/>
      <c r="F129" s="214"/>
      <c r="G129" s="214"/>
      <c r="H129" s="93"/>
      <c r="I129" s="95"/>
      <c r="J129" s="95"/>
      <c r="K129" s="95"/>
      <c r="L129" s="93"/>
      <c r="M129" s="93"/>
      <c r="N129" s="94"/>
      <c r="O129" s="96"/>
      <c r="P129" s="93"/>
      <c r="Q129" s="94"/>
      <c r="R129" s="94"/>
      <c r="S129" s="96"/>
      <c r="T129" s="93"/>
      <c r="U129" s="94"/>
      <c r="V129" s="94"/>
      <c r="W129" s="10"/>
      <c r="X129" s="10"/>
      <c r="Y129" s="94"/>
      <c r="Z129" s="10"/>
      <c r="AA129" s="10"/>
      <c r="AB129" s="94"/>
      <c r="AC129" s="10"/>
      <c r="AD129" s="11"/>
      <c r="AE129" s="10"/>
      <c r="AF129" s="94"/>
      <c r="AG129" s="10"/>
      <c r="AH129" s="10"/>
      <c r="AI129" s="94"/>
      <c r="AJ129" s="10"/>
    </row>
    <row r="130" spans="1:36" ht="31.5" customHeight="1">
      <c r="A130" s="210" t="s">
        <v>24</v>
      </c>
      <c r="B130" s="130" t="s">
        <v>345</v>
      </c>
      <c r="C130" s="15"/>
      <c r="D130" s="35"/>
      <c r="E130" s="35"/>
      <c r="F130" s="35"/>
      <c r="G130" s="15"/>
      <c r="H130" s="72"/>
      <c r="I130" s="74"/>
      <c r="J130" s="74"/>
      <c r="K130" s="15"/>
      <c r="L130" s="18"/>
      <c r="M130" s="18"/>
      <c r="N130" s="19"/>
      <c r="O130" s="20"/>
      <c r="P130" s="18"/>
      <c r="Q130" s="19"/>
      <c r="R130" s="19"/>
      <c r="S130" s="20"/>
      <c r="T130" s="18"/>
      <c r="U130" s="19"/>
      <c r="V130" s="19"/>
      <c r="W130" s="42"/>
      <c r="X130" s="42"/>
      <c r="Y130" s="19"/>
      <c r="Z130" s="42"/>
      <c r="AA130" s="42"/>
      <c r="AB130" s="19"/>
      <c r="AC130" s="42"/>
      <c r="AD130" s="43"/>
      <c r="AE130" s="42"/>
      <c r="AF130" s="19"/>
      <c r="AG130" s="42"/>
      <c r="AH130" s="42"/>
      <c r="AI130" s="19"/>
      <c r="AJ130" s="42"/>
    </row>
    <row r="131" spans="1:36" ht="26.25" customHeight="1">
      <c r="A131" s="210"/>
      <c r="B131" s="129" t="s">
        <v>346</v>
      </c>
      <c r="C131" s="211" t="s">
        <v>286</v>
      </c>
      <c r="D131" s="35"/>
      <c r="E131" s="35"/>
      <c r="F131" s="35"/>
      <c r="G131" s="15"/>
      <c r="H131" s="72">
        <v>18.21</v>
      </c>
      <c r="I131" s="16">
        <v>20.67</v>
      </c>
      <c r="J131" s="17">
        <f>I131/H131*100</f>
        <v>113.50906095551896</v>
      </c>
      <c r="K131" s="211" t="s">
        <v>347</v>
      </c>
      <c r="L131" s="18">
        <v>20.67</v>
      </c>
      <c r="M131" s="18">
        <v>21.54</v>
      </c>
      <c r="N131" s="19">
        <f>M131/L131*100</f>
        <v>104.20899854862118</v>
      </c>
      <c r="O131" s="215" t="s">
        <v>348</v>
      </c>
      <c r="P131" s="18">
        <v>21.54</v>
      </c>
      <c r="Q131" s="21">
        <v>23.91</v>
      </c>
      <c r="R131" s="19">
        <f>Q131/P131*100</f>
        <v>111.00278551532034</v>
      </c>
      <c r="S131" s="71" t="s">
        <v>349</v>
      </c>
      <c r="T131" s="21">
        <v>23.91</v>
      </c>
      <c r="U131" s="21">
        <v>25.1</v>
      </c>
      <c r="V131" s="63">
        <f>U131/T131*100</f>
        <v>104.97699707235466</v>
      </c>
      <c r="W131" s="21">
        <v>25.1</v>
      </c>
      <c r="X131" s="21">
        <v>26.5</v>
      </c>
      <c r="Y131" s="19">
        <f>X131/W131*100</f>
        <v>105.57768924302789</v>
      </c>
      <c r="Z131" s="21">
        <v>26.5</v>
      </c>
      <c r="AA131" s="18">
        <v>27.81</v>
      </c>
      <c r="AB131" s="19">
        <f>AA131/Z131*100</f>
        <v>104.94339622641509</v>
      </c>
      <c r="AC131" s="217" t="s">
        <v>350</v>
      </c>
      <c r="AD131" s="39">
        <v>25.1</v>
      </c>
      <c r="AE131" s="21">
        <v>25.95</v>
      </c>
      <c r="AF131" s="19">
        <f>AE131/AD131*100</f>
        <v>103.38645418326693</v>
      </c>
      <c r="AG131" s="21">
        <v>26.5</v>
      </c>
      <c r="AH131" s="18">
        <v>27.81</v>
      </c>
      <c r="AI131" s="19">
        <f>AH131/AG131*100</f>
        <v>104.94339622641509</v>
      </c>
      <c r="AJ131" s="205" t="s">
        <v>351</v>
      </c>
    </row>
    <row r="132" spans="1:36" ht="20.25" customHeight="1">
      <c r="A132" s="210"/>
      <c r="B132" s="129" t="s">
        <v>352</v>
      </c>
      <c r="C132" s="211"/>
      <c r="D132" s="35"/>
      <c r="E132" s="35"/>
      <c r="F132" s="35"/>
      <c r="G132" s="15"/>
      <c r="H132" s="72">
        <v>14.17</v>
      </c>
      <c r="I132" s="16">
        <v>23.54</v>
      </c>
      <c r="J132" s="17">
        <f>I132/H132*100</f>
        <v>166.12561750176428</v>
      </c>
      <c r="K132" s="211"/>
      <c r="L132" s="18">
        <v>23.54</v>
      </c>
      <c r="M132" s="18">
        <v>24.76</v>
      </c>
      <c r="N132" s="19">
        <f>M132/L132*100</f>
        <v>105.18266779949023</v>
      </c>
      <c r="O132" s="215"/>
      <c r="P132" s="18">
        <v>24.76</v>
      </c>
      <c r="Q132" s="45">
        <v>24.76</v>
      </c>
      <c r="R132" s="19">
        <f>Q132/P132*100</f>
        <v>100</v>
      </c>
      <c r="S132" s="71" t="s">
        <v>349</v>
      </c>
      <c r="T132" s="45">
        <v>24.76</v>
      </c>
      <c r="U132" s="45">
        <v>24.76</v>
      </c>
      <c r="V132" s="19">
        <f>U132/T132*100</f>
        <v>100</v>
      </c>
      <c r="W132" s="29">
        <v>24.76</v>
      </c>
      <c r="X132" s="29">
        <v>26.04</v>
      </c>
      <c r="Y132" s="19">
        <f>X132/W132*100</f>
        <v>105.16962843295636</v>
      </c>
      <c r="Z132" s="29">
        <v>26.04</v>
      </c>
      <c r="AA132" s="29">
        <v>27.22</v>
      </c>
      <c r="AB132" s="19">
        <f>AA132/Z132*100</f>
        <v>104.53149001536097</v>
      </c>
      <c r="AC132" s="217"/>
      <c r="AD132" s="49">
        <v>24.76</v>
      </c>
      <c r="AE132" s="29">
        <v>25.78</v>
      </c>
      <c r="AF132" s="19">
        <f>AE132/AD132*100</f>
        <v>104.11954765751213</v>
      </c>
      <c r="AG132" s="29">
        <v>26.04</v>
      </c>
      <c r="AH132" s="29">
        <v>27.22</v>
      </c>
      <c r="AI132" s="19">
        <f>AH132/AG132*100</f>
        <v>104.53149001536097</v>
      </c>
      <c r="AJ132" s="205"/>
    </row>
    <row r="133" spans="1:36" ht="30.75" customHeight="1">
      <c r="A133" s="213" t="s">
        <v>33</v>
      </c>
      <c r="B133" s="130" t="s">
        <v>353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68"/>
      <c r="M133" s="68"/>
      <c r="N133" s="41"/>
      <c r="O133" s="41"/>
      <c r="P133" s="68"/>
      <c r="Q133" s="68"/>
      <c r="R133" s="19"/>
      <c r="S133" s="41"/>
      <c r="T133" s="68"/>
      <c r="U133" s="68"/>
      <c r="V133" s="19"/>
      <c r="W133" s="42"/>
      <c r="X133" s="42"/>
      <c r="Y133" s="42"/>
      <c r="Z133" s="42"/>
      <c r="AA133" s="42"/>
      <c r="AB133" s="42"/>
      <c r="AC133" s="42"/>
      <c r="AD133" s="43"/>
      <c r="AE133" s="42"/>
      <c r="AF133" s="42"/>
      <c r="AG133" s="42"/>
      <c r="AH133" s="42"/>
      <c r="AI133" s="42"/>
      <c r="AJ133" s="42"/>
    </row>
    <row r="134" spans="1:36" ht="30.75" customHeight="1">
      <c r="A134" s="213"/>
      <c r="B134" s="129" t="s">
        <v>354</v>
      </c>
      <c r="C134" s="211" t="s">
        <v>355</v>
      </c>
      <c r="D134" s="35">
        <v>16.38</v>
      </c>
      <c r="E134" s="35">
        <v>17.36</v>
      </c>
      <c r="F134" s="35">
        <v>18.21</v>
      </c>
      <c r="G134" s="15" t="s">
        <v>356</v>
      </c>
      <c r="H134" s="72">
        <v>7.84</v>
      </c>
      <c r="I134" s="16">
        <v>7.84</v>
      </c>
      <c r="J134" s="74">
        <f>I134/H134*100</f>
        <v>100</v>
      </c>
      <c r="K134" s="211" t="s">
        <v>357</v>
      </c>
      <c r="L134" s="18">
        <v>7.84</v>
      </c>
      <c r="M134" s="18">
        <v>8.12</v>
      </c>
      <c r="N134" s="19">
        <f>M134/L134*100</f>
        <v>103.57142857142856</v>
      </c>
      <c r="O134" s="215" t="s">
        <v>358</v>
      </c>
      <c r="P134" s="18">
        <v>8.12</v>
      </c>
      <c r="Q134" s="132">
        <v>8.12</v>
      </c>
      <c r="R134" s="19">
        <f>Q134/P134*100</f>
        <v>100</v>
      </c>
      <c r="S134" s="20" t="s">
        <v>349</v>
      </c>
      <c r="T134" s="21">
        <v>7.21</v>
      </c>
      <c r="U134" s="21">
        <v>7.33</v>
      </c>
      <c r="V134" s="19">
        <f>U134/T134*100</f>
        <v>101.6643550624133</v>
      </c>
      <c r="W134" s="29">
        <v>7.33</v>
      </c>
      <c r="X134" s="29">
        <v>7.71</v>
      </c>
      <c r="Y134" s="30">
        <f>X134/W134*100</f>
        <v>105.18417462482947</v>
      </c>
      <c r="Z134" s="29">
        <v>7.71</v>
      </c>
      <c r="AA134" s="48">
        <v>8.2</v>
      </c>
      <c r="AB134" s="30">
        <f>AA134/Z134+100</f>
        <v>101.06355382619974</v>
      </c>
      <c r="AC134" s="73" t="s">
        <v>359</v>
      </c>
      <c r="AD134" s="49">
        <v>7.33</v>
      </c>
      <c r="AE134" s="133">
        <v>7.58</v>
      </c>
      <c r="AF134" s="134">
        <f>AE134/AD134*100</f>
        <v>103.41064120054571</v>
      </c>
      <c r="AG134" s="133">
        <v>7.71</v>
      </c>
      <c r="AH134" s="135">
        <v>8.2</v>
      </c>
      <c r="AI134" s="134">
        <f>AH134/AG134+100</f>
        <v>101.06355382619974</v>
      </c>
      <c r="AJ134" s="136" t="s">
        <v>360</v>
      </c>
    </row>
    <row r="135" spans="1:36" ht="30.75" customHeight="1">
      <c r="A135" s="213"/>
      <c r="B135" s="129" t="s">
        <v>354</v>
      </c>
      <c r="C135" s="211"/>
      <c r="D135" s="35"/>
      <c r="E135" s="35"/>
      <c r="F135" s="35"/>
      <c r="G135" s="15"/>
      <c r="H135" s="72">
        <v>4.81</v>
      </c>
      <c r="I135" s="16">
        <v>4.81</v>
      </c>
      <c r="J135" s="74">
        <f>I135/H135*100</f>
        <v>100</v>
      </c>
      <c r="K135" s="211"/>
      <c r="L135" s="18">
        <v>4.81</v>
      </c>
      <c r="M135" s="18">
        <v>4.99</v>
      </c>
      <c r="N135" s="19">
        <f>M135/L135*100</f>
        <v>103.74220374220376</v>
      </c>
      <c r="O135" s="215"/>
      <c r="P135" s="18">
        <v>4.99</v>
      </c>
      <c r="Q135" s="132">
        <v>4.99</v>
      </c>
      <c r="R135" s="19">
        <f>Q135/P135*100</f>
        <v>100</v>
      </c>
      <c r="S135" s="20" t="s">
        <v>361</v>
      </c>
      <c r="T135" s="137">
        <v>4.08</v>
      </c>
      <c r="U135" s="137">
        <v>4.08</v>
      </c>
      <c r="V135" s="19">
        <f>U135/T135*100</f>
        <v>100</v>
      </c>
      <c r="W135" s="29">
        <v>4.08</v>
      </c>
      <c r="X135" s="29">
        <v>4.33</v>
      </c>
      <c r="Y135" s="30">
        <f>X135/W135*100</f>
        <v>106.12745098039215</v>
      </c>
      <c r="Z135" s="29">
        <v>4.33</v>
      </c>
      <c r="AA135" s="48">
        <v>4.7</v>
      </c>
      <c r="AB135" s="30">
        <f>AA135/Z135+100</f>
        <v>101.08545034642032</v>
      </c>
      <c r="AC135" s="73" t="s">
        <v>362</v>
      </c>
      <c r="AD135" s="49">
        <v>4.08</v>
      </c>
      <c r="AE135" s="133">
        <v>4.22</v>
      </c>
      <c r="AF135" s="134">
        <f>AE135/AD135*100</f>
        <v>103.4313725490196</v>
      </c>
      <c r="AG135" s="133">
        <v>4.33</v>
      </c>
      <c r="AH135" s="135">
        <v>4.7</v>
      </c>
      <c r="AI135" s="134">
        <f>AH135/AG135+100</f>
        <v>101.08545034642032</v>
      </c>
      <c r="AJ135" s="138" t="s">
        <v>363</v>
      </c>
    </row>
    <row r="136" spans="1:36" ht="30.75" customHeight="1">
      <c r="A136" s="213"/>
      <c r="B136" s="129" t="s">
        <v>354</v>
      </c>
      <c r="C136" s="211"/>
      <c r="D136" s="35"/>
      <c r="E136" s="35"/>
      <c r="F136" s="35"/>
      <c r="G136" s="15"/>
      <c r="H136" s="72">
        <v>3.02</v>
      </c>
      <c r="I136" s="16">
        <v>3.02</v>
      </c>
      <c r="J136" s="74">
        <f>I136/H136*100</f>
        <v>100</v>
      </c>
      <c r="K136" s="211"/>
      <c r="L136" s="18">
        <v>3.02</v>
      </c>
      <c r="M136" s="18">
        <v>3.13</v>
      </c>
      <c r="N136" s="19">
        <f>M136/L136*100</f>
        <v>103.64238410596025</v>
      </c>
      <c r="O136" s="215"/>
      <c r="P136" s="18">
        <v>3.13</v>
      </c>
      <c r="Q136" s="21">
        <v>3.13</v>
      </c>
      <c r="R136" s="19">
        <f>Q136/P136*100</f>
        <v>100</v>
      </c>
      <c r="S136" s="20" t="s">
        <v>364</v>
      </c>
      <c r="T136" s="21">
        <v>3.13</v>
      </c>
      <c r="U136" s="21">
        <v>3.25</v>
      </c>
      <c r="V136" s="19">
        <f>U136/T136*100</f>
        <v>103.8338658146965</v>
      </c>
      <c r="W136" s="29">
        <v>3.25</v>
      </c>
      <c r="X136" s="29">
        <v>3.37</v>
      </c>
      <c r="Y136" s="30">
        <f>X136/W136*100</f>
        <v>103.69230769230771</v>
      </c>
      <c r="Z136" s="29">
        <v>3.37</v>
      </c>
      <c r="AA136" s="48">
        <v>3.5</v>
      </c>
      <c r="AB136" s="30">
        <f>AA136/Z136+100</f>
        <v>101.03857566765579</v>
      </c>
      <c r="AC136" s="73" t="s">
        <v>365</v>
      </c>
      <c r="AD136" s="49">
        <v>3.25</v>
      </c>
      <c r="AE136" s="29">
        <v>3.35</v>
      </c>
      <c r="AF136" s="30">
        <f>AE136/AD136*100</f>
        <v>103.0769230769231</v>
      </c>
      <c r="AG136" s="29">
        <v>3.37</v>
      </c>
      <c r="AH136" s="48">
        <v>3.5</v>
      </c>
      <c r="AI136" s="30">
        <f>AH136/AG136+100</f>
        <v>101.03857566765579</v>
      </c>
      <c r="AJ136" s="73" t="s">
        <v>366</v>
      </c>
    </row>
    <row r="137" spans="1:36" ht="28.5" customHeight="1">
      <c r="A137" s="213"/>
      <c r="B137" s="129" t="s">
        <v>367</v>
      </c>
      <c r="C137" s="211"/>
      <c r="D137" s="35"/>
      <c r="E137" s="35"/>
      <c r="F137" s="35"/>
      <c r="G137" s="15"/>
      <c r="H137" s="72"/>
      <c r="I137" s="16"/>
      <c r="J137" s="74" t="e">
        <f>I137/H137*100</f>
        <v>#DIV/0!</v>
      </c>
      <c r="K137" s="211"/>
      <c r="L137" s="18">
        <v>18.82</v>
      </c>
      <c r="M137" s="18">
        <v>18.82</v>
      </c>
      <c r="N137" s="19">
        <f>M137/L137*100</f>
        <v>100</v>
      </c>
      <c r="O137" s="215"/>
      <c r="P137" s="18">
        <v>18.82</v>
      </c>
      <c r="Q137" s="45">
        <v>18.82</v>
      </c>
      <c r="R137" s="19">
        <f>Q137/P137*100</f>
        <v>100</v>
      </c>
      <c r="S137" s="20" t="s">
        <v>349</v>
      </c>
      <c r="T137" s="45">
        <v>18.82</v>
      </c>
      <c r="U137" s="45">
        <v>18.82</v>
      </c>
      <c r="V137" s="19">
        <f>U137/T137*100</f>
        <v>100</v>
      </c>
      <c r="W137" s="29">
        <v>18.82</v>
      </c>
      <c r="X137" s="29">
        <v>18.99</v>
      </c>
      <c r="Y137" s="30">
        <f>X137/W137*100</f>
        <v>100.90329436769395</v>
      </c>
      <c r="Z137" s="29">
        <v>18.99</v>
      </c>
      <c r="AA137" s="48">
        <v>19.1</v>
      </c>
      <c r="AB137" s="30">
        <f>AA137/Z137+100</f>
        <v>101.0057925223802</v>
      </c>
      <c r="AC137" s="73" t="s">
        <v>359</v>
      </c>
      <c r="AD137" s="49">
        <v>18.82</v>
      </c>
      <c r="AE137" s="29">
        <v>19.46</v>
      </c>
      <c r="AF137" s="30">
        <f>AE137/AD137*100</f>
        <v>103.40063761955366</v>
      </c>
      <c r="AG137" s="29">
        <v>18.99</v>
      </c>
      <c r="AH137" s="48">
        <v>19.1</v>
      </c>
      <c r="AI137" s="30">
        <f>AH137/AG137+100</f>
        <v>101.0057925223802</v>
      </c>
      <c r="AJ137" s="73" t="s">
        <v>360</v>
      </c>
    </row>
    <row r="138" spans="1:36" ht="145.5" customHeight="1">
      <c r="A138" s="216" t="s">
        <v>48</v>
      </c>
      <c r="B138" s="14" t="s">
        <v>368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18"/>
      <c r="M138" s="18"/>
      <c r="N138" s="19"/>
      <c r="O138" s="19"/>
      <c r="P138" s="18"/>
      <c r="Q138" s="19"/>
      <c r="R138" s="19"/>
      <c r="S138" s="125"/>
      <c r="T138" s="18"/>
      <c r="U138" s="19"/>
      <c r="V138" s="19"/>
      <c r="W138" s="42"/>
      <c r="X138" s="42"/>
      <c r="Y138" s="30"/>
      <c r="Z138" s="42"/>
      <c r="AA138" s="42"/>
      <c r="AB138" s="30"/>
      <c r="AC138" s="42"/>
      <c r="AD138" s="43"/>
      <c r="AE138" s="42"/>
      <c r="AF138" s="30"/>
      <c r="AG138" s="42"/>
      <c r="AH138" s="42"/>
      <c r="AI138" s="30"/>
      <c r="AJ138" s="42"/>
    </row>
    <row r="139" spans="1:36" ht="33" customHeight="1">
      <c r="A139" s="216"/>
      <c r="B139" s="15" t="s">
        <v>354</v>
      </c>
      <c r="C139" s="15" t="s">
        <v>369</v>
      </c>
      <c r="D139" s="35">
        <v>24.14</v>
      </c>
      <c r="E139" s="35">
        <v>24.14</v>
      </c>
      <c r="F139" s="35">
        <v>24.14</v>
      </c>
      <c r="G139" s="15" t="s">
        <v>370</v>
      </c>
      <c r="H139" s="72">
        <v>24.14</v>
      </c>
      <c r="I139" s="16">
        <v>25.08</v>
      </c>
      <c r="J139" s="74">
        <f>I139/H139*100</f>
        <v>103.89395194697597</v>
      </c>
      <c r="K139" s="53" t="s">
        <v>371</v>
      </c>
      <c r="L139" s="18">
        <v>25.08</v>
      </c>
      <c r="M139" s="18">
        <v>25.08</v>
      </c>
      <c r="N139" s="19">
        <f>M139/L139*100</f>
        <v>100</v>
      </c>
      <c r="O139" s="58" t="s">
        <v>372</v>
      </c>
      <c r="P139" s="18">
        <v>25.08</v>
      </c>
      <c r="Q139" s="21">
        <v>27.75</v>
      </c>
      <c r="R139" s="19">
        <f>Q139/P139*100</f>
        <v>110.64593301435409</v>
      </c>
      <c r="S139" s="71" t="s">
        <v>373</v>
      </c>
      <c r="T139" s="21">
        <v>27.75</v>
      </c>
      <c r="U139" s="21">
        <v>28.3</v>
      </c>
      <c r="V139" s="19">
        <f>U139/T139*100</f>
        <v>101.98198198198199</v>
      </c>
      <c r="W139" s="48">
        <v>28.3</v>
      </c>
      <c r="X139" s="29">
        <v>29.64</v>
      </c>
      <c r="Y139" s="30">
        <f>X139/W139*100</f>
        <v>104.73498233215548</v>
      </c>
      <c r="Z139" s="29">
        <v>29.64</v>
      </c>
      <c r="AA139" s="48">
        <v>31</v>
      </c>
      <c r="AB139" s="30">
        <f>AA139/Z139+100</f>
        <v>101.04588394062078</v>
      </c>
      <c r="AC139" s="50" t="s">
        <v>374</v>
      </c>
      <c r="AD139" s="47">
        <v>28.3</v>
      </c>
      <c r="AE139" s="29">
        <v>28.82</v>
      </c>
      <c r="AF139" s="30">
        <f>AE139/AD139*100</f>
        <v>101.8374558303887</v>
      </c>
      <c r="AG139" s="29">
        <v>29.64</v>
      </c>
      <c r="AH139" s="48">
        <v>31</v>
      </c>
      <c r="AI139" s="30">
        <f>AH139/AG139+100</f>
        <v>101.04588394062078</v>
      </c>
      <c r="AJ139" s="50" t="s">
        <v>375</v>
      </c>
    </row>
    <row r="140" spans="1:36" ht="46.5" customHeight="1">
      <c r="A140" s="131" t="s">
        <v>44</v>
      </c>
      <c r="B140" s="130" t="s">
        <v>376</v>
      </c>
      <c r="C140" s="15" t="s">
        <v>377</v>
      </c>
      <c r="D140" s="35">
        <v>17.7</v>
      </c>
      <c r="E140" s="35">
        <v>18.76</v>
      </c>
      <c r="F140" s="35">
        <v>19.68</v>
      </c>
      <c r="G140" s="15" t="s">
        <v>378</v>
      </c>
      <c r="H140" s="72">
        <v>17.23</v>
      </c>
      <c r="I140" s="16">
        <v>17.23</v>
      </c>
      <c r="J140" s="74">
        <f>I140/H140*100</f>
        <v>100</v>
      </c>
      <c r="K140" s="15" t="s">
        <v>379</v>
      </c>
      <c r="L140" s="18">
        <v>17.23</v>
      </c>
      <c r="M140" s="18">
        <v>17.94</v>
      </c>
      <c r="N140" s="19">
        <f>M140/L140*100</f>
        <v>104.12071967498548</v>
      </c>
      <c r="O140" s="20" t="s">
        <v>380</v>
      </c>
      <c r="P140" s="18">
        <v>17.94</v>
      </c>
      <c r="Q140" s="21">
        <v>19.72</v>
      </c>
      <c r="R140" s="19">
        <f>Q140/P140*100</f>
        <v>109.92196209587513</v>
      </c>
      <c r="S140" s="20" t="s">
        <v>381</v>
      </c>
      <c r="T140" s="21">
        <v>19.72</v>
      </c>
      <c r="U140" s="21">
        <v>19.72</v>
      </c>
      <c r="V140" s="19">
        <f>U140/T140*100</f>
        <v>100</v>
      </c>
      <c r="W140" s="42"/>
      <c r="X140" s="42"/>
      <c r="Y140" s="30"/>
      <c r="Z140" s="31"/>
      <c r="AA140" s="31"/>
      <c r="AB140" s="30"/>
      <c r="AC140" s="50" t="s">
        <v>382</v>
      </c>
      <c r="AD140" s="49">
        <v>19.72</v>
      </c>
      <c r="AE140" s="29">
        <v>20.43</v>
      </c>
      <c r="AF140" s="30">
        <f>AD140/AE140*100</f>
        <v>96.52471855115027</v>
      </c>
      <c r="AG140" s="31"/>
      <c r="AH140" s="31"/>
      <c r="AI140" s="30"/>
      <c r="AJ140" s="50" t="s">
        <v>383</v>
      </c>
    </row>
    <row r="141" spans="1:36" ht="49.5" customHeight="1">
      <c r="A141" s="213" t="s">
        <v>63</v>
      </c>
      <c r="B141" s="130" t="s">
        <v>384</v>
      </c>
      <c r="C141" s="211" t="s">
        <v>369</v>
      </c>
      <c r="D141" s="35"/>
      <c r="E141" s="35"/>
      <c r="F141" s="35"/>
      <c r="G141" s="15"/>
      <c r="H141" s="72"/>
      <c r="I141" s="16"/>
      <c r="J141" s="74"/>
      <c r="K141" s="15"/>
      <c r="L141" s="18"/>
      <c r="M141" s="18"/>
      <c r="N141" s="19"/>
      <c r="O141" s="20"/>
      <c r="P141" s="18"/>
      <c r="Q141" s="21"/>
      <c r="R141" s="19"/>
      <c r="S141" s="20"/>
      <c r="T141" s="124" t="s">
        <v>337</v>
      </c>
      <c r="U141" s="21"/>
      <c r="V141" s="19"/>
      <c r="W141" s="42"/>
      <c r="X141" s="42"/>
      <c r="Y141" s="30"/>
      <c r="Z141" s="31"/>
      <c r="AA141" s="31"/>
      <c r="AB141" s="30"/>
      <c r="AC141" s="205" t="s">
        <v>385</v>
      </c>
      <c r="AD141" s="43"/>
      <c r="AE141" s="42"/>
      <c r="AF141" s="30"/>
      <c r="AG141" s="31"/>
      <c r="AH141" s="31"/>
      <c r="AI141" s="30"/>
      <c r="AJ141" s="205" t="s">
        <v>386</v>
      </c>
    </row>
    <row r="142" spans="1:36" ht="30.75" customHeight="1">
      <c r="A142" s="213"/>
      <c r="B142" s="129" t="s">
        <v>387</v>
      </c>
      <c r="C142" s="211"/>
      <c r="D142" s="35"/>
      <c r="E142" s="35"/>
      <c r="F142" s="35"/>
      <c r="G142" s="15"/>
      <c r="H142" s="72"/>
      <c r="I142" s="16"/>
      <c r="J142" s="74"/>
      <c r="K142" s="15"/>
      <c r="L142" s="18"/>
      <c r="M142" s="18"/>
      <c r="N142" s="19"/>
      <c r="O142" s="20"/>
      <c r="P142" s="18"/>
      <c r="Q142" s="21"/>
      <c r="R142" s="19"/>
      <c r="S142" s="20"/>
      <c r="T142" s="21">
        <v>23.82</v>
      </c>
      <c r="U142" s="21">
        <v>24.85</v>
      </c>
      <c r="V142" s="19">
        <f>U142/T142*100</f>
        <v>104.32409739714525</v>
      </c>
      <c r="W142" s="42"/>
      <c r="X142" s="42"/>
      <c r="Y142" s="30"/>
      <c r="Z142" s="31"/>
      <c r="AA142" s="31"/>
      <c r="AB142" s="30"/>
      <c r="AC142" s="205"/>
      <c r="AD142" s="49">
        <v>24.85</v>
      </c>
      <c r="AE142" s="29">
        <v>25.69</v>
      </c>
      <c r="AF142" s="30">
        <f>AD142/AE142*100</f>
        <v>96.73024523160763</v>
      </c>
      <c r="AG142" s="31"/>
      <c r="AH142" s="31"/>
      <c r="AI142" s="30"/>
      <c r="AJ142" s="205"/>
    </row>
    <row r="143" spans="1:36" s="12" customFormat="1" ht="21.75" customHeight="1">
      <c r="A143" s="140" t="s">
        <v>388</v>
      </c>
      <c r="B143" s="214" t="s">
        <v>389</v>
      </c>
      <c r="C143" s="214"/>
      <c r="D143" s="214"/>
      <c r="E143" s="214"/>
      <c r="F143" s="214"/>
      <c r="G143" s="214"/>
      <c r="H143" s="95"/>
      <c r="I143" s="95"/>
      <c r="J143" s="95"/>
      <c r="K143" s="95"/>
      <c r="L143" s="93"/>
      <c r="M143" s="93"/>
      <c r="N143" s="94"/>
      <c r="O143" s="95"/>
      <c r="P143" s="94"/>
      <c r="Q143" s="94"/>
      <c r="R143" s="94"/>
      <c r="S143" s="95"/>
      <c r="T143" s="94"/>
      <c r="U143" s="94"/>
      <c r="V143" s="94"/>
      <c r="W143" s="10"/>
      <c r="X143" s="10"/>
      <c r="Y143" s="94"/>
      <c r="Z143" s="10"/>
      <c r="AA143" s="10"/>
      <c r="AB143" s="94"/>
      <c r="AC143" s="10"/>
      <c r="AD143" s="11"/>
      <c r="AE143" s="10"/>
      <c r="AF143" s="94"/>
      <c r="AG143" s="10"/>
      <c r="AH143" s="10"/>
      <c r="AI143" s="94"/>
      <c r="AJ143" s="10"/>
    </row>
    <row r="144" spans="1:36" ht="34.5" customHeight="1">
      <c r="A144" s="213" t="s">
        <v>24</v>
      </c>
      <c r="B144" s="130" t="s">
        <v>345</v>
      </c>
      <c r="C144" s="15"/>
      <c r="D144" s="35">
        <v>10.28</v>
      </c>
      <c r="E144" s="35">
        <v>10.89</v>
      </c>
      <c r="F144" s="35">
        <v>11.42</v>
      </c>
      <c r="G144" s="15" t="s">
        <v>390</v>
      </c>
      <c r="H144" s="41"/>
      <c r="I144" s="41"/>
      <c r="J144" s="41"/>
      <c r="K144" s="41"/>
      <c r="L144" s="68"/>
      <c r="M144" s="68"/>
      <c r="N144" s="41"/>
      <c r="O144" s="41"/>
      <c r="P144" s="41"/>
      <c r="Q144" s="41"/>
      <c r="R144" s="19"/>
      <c r="S144" s="41"/>
      <c r="T144" s="41"/>
      <c r="U144" s="41"/>
      <c r="V144" s="19"/>
      <c r="W144" s="42"/>
      <c r="X144" s="42"/>
      <c r="Y144" s="30"/>
      <c r="Z144" s="42"/>
      <c r="AA144" s="42"/>
      <c r="AB144" s="30"/>
      <c r="AC144" s="42"/>
      <c r="AD144" s="43"/>
      <c r="AE144" s="42"/>
      <c r="AF144" s="30"/>
      <c r="AG144" s="42"/>
      <c r="AH144" s="42"/>
      <c r="AI144" s="30"/>
      <c r="AJ144" s="42"/>
    </row>
    <row r="145" spans="1:36" ht="33.75" customHeight="1">
      <c r="A145" s="213"/>
      <c r="B145" s="139" t="s">
        <v>391</v>
      </c>
      <c r="C145" s="211" t="s">
        <v>251</v>
      </c>
      <c r="D145" s="35"/>
      <c r="E145" s="35"/>
      <c r="F145" s="35"/>
      <c r="G145" s="15"/>
      <c r="H145" s="72">
        <v>11.42</v>
      </c>
      <c r="I145" s="16">
        <v>14.22</v>
      </c>
      <c r="J145" s="17">
        <f>I145/H145*100</f>
        <v>124.5183887915937</v>
      </c>
      <c r="K145" s="211" t="s">
        <v>392</v>
      </c>
      <c r="L145" s="18">
        <v>14.22</v>
      </c>
      <c r="M145" s="21">
        <v>14.82</v>
      </c>
      <c r="N145" s="141">
        <f>M145/L145*100</f>
        <v>104.21940928270041</v>
      </c>
      <c r="O145" s="215" t="s">
        <v>393</v>
      </c>
      <c r="P145" s="21">
        <v>14.82</v>
      </c>
      <c r="Q145" s="21">
        <v>16.45</v>
      </c>
      <c r="R145" s="19">
        <f>Q145/P145*100</f>
        <v>110.99865047233467</v>
      </c>
      <c r="S145" s="20" t="s">
        <v>349</v>
      </c>
      <c r="T145" s="21">
        <v>16.45</v>
      </c>
      <c r="U145" s="21">
        <v>17.26</v>
      </c>
      <c r="V145" s="121">
        <f>U145/T145*100</f>
        <v>104.92401215805474</v>
      </c>
      <c r="W145" s="29">
        <v>17.26</v>
      </c>
      <c r="X145" s="48">
        <v>18.1</v>
      </c>
      <c r="Y145" s="30">
        <f>X145/W145*100</f>
        <v>104.86674391657009</v>
      </c>
      <c r="Z145" s="48">
        <v>18.1</v>
      </c>
      <c r="AA145" s="29">
        <v>18.87</v>
      </c>
      <c r="AB145" s="30">
        <f>AA145/Z145+100</f>
        <v>101.04254143646409</v>
      </c>
      <c r="AC145" s="50" t="s">
        <v>350</v>
      </c>
      <c r="AD145" s="49">
        <v>17.26</v>
      </c>
      <c r="AE145" s="48">
        <v>17.79</v>
      </c>
      <c r="AF145" s="30">
        <f>AE145/AD145*100</f>
        <v>103.0706836616454</v>
      </c>
      <c r="AG145" s="48">
        <v>18.1</v>
      </c>
      <c r="AH145" s="48">
        <v>18.87</v>
      </c>
      <c r="AI145" s="30">
        <f>AH145/AG145+100</f>
        <v>101.04254143646409</v>
      </c>
      <c r="AJ145" s="50" t="s">
        <v>351</v>
      </c>
    </row>
    <row r="146" spans="1:36" ht="33.75" customHeight="1">
      <c r="A146" s="213"/>
      <c r="B146" s="139" t="s">
        <v>394</v>
      </c>
      <c r="C146" s="211"/>
      <c r="D146" s="35"/>
      <c r="E146" s="35"/>
      <c r="F146" s="35"/>
      <c r="G146" s="15"/>
      <c r="H146" s="72">
        <v>4.74</v>
      </c>
      <c r="I146" s="51">
        <v>5.9</v>
      </c>
      <c r="J146" s="17">
        <f>I146/H146*100</f>
        <v>124.47257383966246</v>
      </c>
      <c r="K146" s="211"/>
      <c r="L146" s="142">
        <v>5.9</v>
      </c>
      <c r="M146" s="18">
        <v>6.16</v>
      </c>
      <c r="N146" s="141">
        <f>M146/L146*100</f>
        <v>104.40677966101694</v>
      </c>
      <c r="O146" s="215"/>
      <c r="P146" s="18">
        <v>6.16</v>
      </c>
      <c r="Q146" s="45">
        <v>6.83</v>
      </c>
      <c r="R146" s="19">
        <f>Q146/P146*100</f>
        <v>110.87662337662339</v>
      </c>
      <c r="S146" s="20" t="s">
        <v>395</v>
      </c>
      <c r="T146" s="45">
        <v>6.83</v>
      </c>
      <c r="U146" s="45">
        <v>7.16</v>
      </c>
      <c r="V146" s="19">
        <f>U146/T146*100</f>
        <v>104.8316251830161</v>
      </c>
      <c r="W146" s="29">
        <v>7.16</v>
      </c>
      <c r="X146" s="29">
        <v>7.54</v>
      </c>
      <c r="Y146" s="30">
        <f>X146/W146*100</f>
        <v>105.3072625698324</v>
      </c>
      <c r="Z146" s="29">
        <v>7.54</v>
      </c>
      <c r="AA146" s="29">
        <v>7.88</v>
      </c>
      <c r="AB146" s="30">
        <f>AA146/Z146+100</f>
        <v>101.04509283819628</v>
      </c>
      <c r="AC146" s="50" t="s">
        <v>396</v>
      </c>
      <c r="AD146" s="49">
        <v>7.16</v>
      </c>
      <c r="AE146" s="29">
        <v>7.39</v>
      </c>
      <c r="AF146" s="30">
        <f>AE146/AD146*100</f>
        <v>103.21229050279328</v>
      </c>
      <c r="AG146" s="29">
        <v>7.54</v>
      </c>
      <c r="AH146" s="29">
        <v>7.88</v>
      </c>
      <c r="AI146" s="30">
        <f>AH146/AG146+100</f>
        <v>101.04509283819628</v>
      </c>
      <c r="AJ146" s="50" t="s">
        <v>397</v>
      </c>
    </row>
    <row r="147" spans="1:36" ht="30.75" customHeight="1">
      <c r="A147" s="213"/>
      <c r="B147" s="139" t="s">
        <v>398</v>
      </c>
      <c r="C147" s="211"/>
      <c r="D147" s="35"/>
      <c r="E147" s="35"/>
      <c r="F147" s="35"/>
      <c r="G147" s="15"/>
      <c r="H147" s="72">
        <v>6.68</v>
      </c>
      <c r="I147" s="16">
        <v>8.32</v>
      </c>
      <c r="J147" s="17">
        <f>I147/H147*100</f>
        <v>124.55089820359282</v>
      </c>
      <c r="K147" s="211"/>
      <c r="L147" s="18">
        <v>8.32</v>
      </c>
      <c r="M147" s="18">
        <v>8.66</v>
      </c>
      <c r="N147" s="141">
        <f>M147/L147*100</f>
        <v>104.08653846153845</v>
      </c>
      <c r="O147" s="215"/>
      <c r="P147" s="18">
        <v>8.66</v>
      </c>
      <c r="Q147" s="132">
        <v>9.62</v>
      </c>
      <c r="R147" s="19">
        <f>Q147/P147*100</f>
        <v>111.08545034642032</v>
      </c>
      <c r="S147" s="20" t="s">
        <v>399</v>
      </c>
      <c r="T147" s="21">
        <v>10.25</v>
      </c>
      <c r="U147" s="21">
        <v>10.76</v>
      </c>
      <c r="V147" s="19">
        <f>U147/T147*100</f>
        <v>104.97560975609757</v>
      </c>
      <c r="W147" s="29">
        <v>10.76</v>
      </c>
      <c r="X147" s="29">
        <v>11.27</v>
      </c>
      <c r="Y147" s="30">
        <f>X147/W147*100</f>
        <v>104.73977695167287</v>
      </c>
      <c r="Z147" s="29">
        <v>11.27</v>
      </c>
      <c r="AA147" s="29">
        <v>11.74</v>
      </c>
      <c r="AB147" s="30">
        <f>AA147/Z147+100</f>
        <v>101.04170363797692</v>
      </c>
      <c r="AC147" s="50" t="s">
        <v>400</v>
      </c>
      <c r="AD147" s="49">
        <v>10.76</v>
      </c>
      <c r="AE147" s="29">
        <v>11.09</v>
      </c>
      <c r="AF147" s="30">
        <f>AE147/AD147*100</f>
        <v>103.06691449814127</v>
      </c>
      <c r="AG147" s="29">
        <v>11.27</v>
      </c>
      <c r="AH147" s="29">
        <v>11.74</v>
      </c>
      <c r="AI147" s="30">
        <f>AH147/AG147+100</f>
        <v>101.04170363797692</v>
      </c>
      <c r="AJ147" s="50" t="s">
        <v>401</v>
      </c>
    </row>
    <row r="148" spans="1:36" ht="27.75" customHeight="1">
      <c r="A148" s="213"/>
      <c r="B148" s="139" t="s">
        <v>402</v>
      </c>
      <c r="C148" s="211"/>
      <c r="D148" s="35"/>
      <c r="E148" s="35"/>
      <c r="F148" s="35"/>
      <c r="G148" s="15"/>
      <c r="H148" s="72">
        <v>2.38</v>
      </c>
      <c r="I148" s="16">
        <v>2.96</v>
      </c>
      <c r="J148" s="17">
        <f>I148/H148*100</f>
        <v>124.36974789915966</v>
      </c>
      <c r="K148" s="211"/>
      <c r="L148" s="18">
        <v>2.96</v>
      </c>
      <c r="M148" s="18">
        <v>3.08</v>
      </c>
      <c r="N148" s="141">
        <f>M148/L148*100</f>
        <v>104.05405405405406</v>
      </c>
      <c r="O148" s="215"/>
      <c r="P148" s="64">
        <v>3.08</v>
      </c>
      <c r="Q148" s="45">
        <v>3.42</v>
      </c>
      <c r="R148" s="46">
        <f>Q148/P148*100</f>
        <v>111.03896103896102</v>
      </c>
      <c r="S148" s="20" t="s">
        <v>403</v>
      </c>
      <c r="T148" s="45">
        <v>3.42</v>
      </c>
      <c r="U148" s="45">
        <v>3.6</v>
      </c>
      <c r="V148" s="46">
        <f>U148/T148*100</f>
        <v>105.26315789473684</v>
      </c>
      <c r="W148" s="48">
        <v>3.6</v>
      </c>
      <c r="X148" s="29">
        <v>3.73</v>
      </c>
      <c r="Y148" s="30">
        <f>X148/W148*100</f>
        <v>103.6111111111111</v>
      </c>
      <c r="Z148" s="29">
        <v>3.73</v>
      </c>
      <c r="AA148" s="29">
        <v>3.86</v>
      </c>
      <c r="AB148" s="30">
        <f>AA148/Z148+100</f>
        <v>101.0348525469169</v>
      </c>
      <c r="AC148" s="50" t="s">
        <v>404</v>
      </c>
      <c r="AD148" s="47">
        <v>3.6</v>
      </c>
      <c r="AE148" s="29">
        <v>3.71</v>
      </c>
      <c r="AF148" s="30">
        <f>AE148/AD148*100</f>
        <v>103.05555555555554</v>
      </c>
      <c r="AG148" s="29">
        <v>3.73</v>
      </c>
      <c r="AH148" s="29">
        <v>3.86</v>
      </c>
      <c r="AI148" s="30">
        <f>AH148/AG148+100</f>
        <v>101.0348525469169</v>
      </c>
      <c r="AJ148" s="50" t="s">
        <v>405</v>
      </c>
    </row>
    <row r="149" spans="1:36" ht="33.75" customHeight="1">
      <c r="A149" s="213" t="s">
        <v>33</v>
      </c>
      <c r="B149" s="130" t="s">
        <v>406</v>
      </c>
      <c r="C149" s="15"/>
      <c r="D149" s="35"/>
      <c r="E149" s="35"/>
      <c r="F149" s="35"/>
      <c r="G149" s="15"/>
      <c r="H149" s="72"/>
      <c r="I149" s="16"/>
      <c r="J149" s="17"/>
      <c r="K149" s="15"/>
      <c r="L149" s="18"/>
      <c r="M149" s="18"/>
      <c r="N149" s="19"/>
      <c r="O149" s="19"/>
      <c r="P149" s="18"/>
      <c r="Q149" s="37"/>
      <c r="R149" s="19"/>
      <c r="S149" s="125"/>
      <c r="T149" s="37"/>
      <c r="U149" s="37"/>
      <c r="V149" s="19"/>
      <c r="W149" s="42"/>
      <c r="X149" s="42"/>
      <c r="Y149" s="30"/>
      <c r="Z149" s="42"/>
      <c r="AA149" s="42"/>
      <c r="AB149" s="30"/>
      <c r="AC149" s="42"/>
      <c r="AD149" s="43"/>
      <c r="AE149" s="42"/>
      <c r="AF149" s="30"/>
      <c r="AG149" s="42"/>
      <c r="AH149" s="42"/>
      <c r="AI149" s="30"/>
      <c r="AJ149" s="42"/>
    </row>
    <row r="150" spans="1:36" ht="25.5" customHeight="1">
      <c r="A150" s="213"/>
      <c r="B150" s="129" t="s">
        <v>402</v>
      </c>
      <c r="C150" s="211" t="s">
        <v>369</v>
      </c>
      <c r="D150" s="35"/>
      <c r="E150" s="35"/>
      <c r="F150" s="35"/>
      <c r="G150" s="15"/>
      <c r="H150" s="72">
        <v>3.09</v>
      </c>
      <c r="I150" s="16">
        <v>3.09</v>
      </c>
      <c r="J150" s="17">
        <f>I150/H150*100</f>
        <v>100</v>
      </c>
      <c r="K150" s="211" t="s">
        <v>357</v>
      </c>
      <c r="L150" s="18">
        <v>3.09</v>
      </c>
      <c r="M150" s="18">
        <v>3.21</v>
      </c>
      <c r="N150" s="19">
        <f>M150/L150*100</f>
        <v>103.88349514563106</v>
      </c>
      <c r="O150" s="212" t="s">
        <v>358</v>
      </c>
      <c r="P150" s="18">
        <v>3.21</v>
      </c>
      <c r="Q150" s="21">
        <v>3.21</v>
      </c>
      <c r="R150" s="19">
        <f>Q150/P150*100</f>
        <v>100</v>
      </c>
      <c r="S150" s="212" t="s">
        <v>349</v>
      </c>
      <c r="T150" s="21">
        <v>3.16</v>
      </c>
      <c r="U150" s="59">
        <v>3.16</v>
      </c>
      <c r="V150" s="19">
        <f>U150/T150*100</f>
        <v>100</v>
      </c>
      <c r="W150" s="29">
        <v>3.16</v>
      </c>
      <c r="X150" s="29">
        <v>3.33</v>
      </c>
      <c r="Y150" s="30">
        <f>X150/W150*100</f>
        <v>105.37974683544304</v>
      </c>
      <c r="Z150" s="29">
        <v>3.33</v>
      </c>
      <c r="AA150" s="29">
        <v>3.48</v>
      </c>
      <c r="AB150" s="30">
        <f>AA150/Z150+100</f>
        <v>101.04504504504504</v>
      </c>
      <c r="AC150" s="205" t="s">
        <v>407</v>
      </c>
      <c r="AD150" s="49">
        <v>3.16</v>
      </c>
      <c r="AE150" s="29">
        <v>3.26</v>
      </c>
      <c r="AF150" s="30">
        <f>AE150/AD150*100</f>
        <v>103.16455696202532</v>
      </c>
      <c r="AG150" s="29">
        <v>3.33</v>
      </c>
      <c r="AH150" s="29">
        <v>3.48</v>
      </c>
      <c r="AI150" s="30">
        <f>AH150/AG150+100</f>
        <v>101.04504504504504</v>
      </c>
      <c r="AJ150" s="205" t="s">
        <v>360</v>
      </c>
    </row>
    <row r="151" spans="1:36" ht="22.5" customHeight="1">
      <c r="A151" s="213"/>
      <c r="B151" s="129" t="s">
        <v>408</v>
      </c>
      <c r="C151" s="211"/>
      <c r="D151" s="35"/>
      <c r="E151" s="35"/>
      <c r="F151" s="35"/>
      <c r="G151" s="15"/>
      <c r="H151" s="72">
        <v>0</v>
      </c>
      <c r="I151" s="51">
        <v>0</v>
      </c>
      <c r="J151" s="74"/>
      <c r="K151" s="211"/>
      <c r="L151" s="18">
        <v>24.89</v>
      </c>
      <c r="M151" s="18">
        <v>24.89</v>
      </c>
      <c r="N151" s="19">
        <f>M151/L151*100</f>
        <v>100</v>
      </c>
      <c r="O151" s="212"/>
      <c r="P151" s="18">
        <v>24.89</v>
      </c>
      <c r="Q151" s="45">
        <v>24.89</v>
      </c>
      <c r="R151" s="19">
        <f>Q151/P151*100</f>
        <v>100</v>
      </c>
      <c r="S151" s="212"/>
      <c r="T151" s="45">
        <v>24.89</v>
      </c>
      <c r="U151" s="45">
        <v>24.91</v>
      </c>
      <c r="V151" s="19">
        <f>U151/T151*100</f>
        <v>100.08035355564485</v>
      </c>
      <c r="W151" s="29">
        <v>21.91</v>
      </c>
      <c r="X151" s="29">
        <v>25.69</v>
      </c>
      <c r="Y151" s="30">
        <f>X151/W151*100</f>
        <v>117.25239616613419</v>
      </c>
      <c r="Z151" s="29">
        <v>25.69</v>
      </c>
      <c r="AA151" s="29">
        <v>26.33</v>
      </c>
      <c r="AB151" s="30">
        <f>AA151/Z151+100</f>
        <v>101.02491241728299</v>
      </c>
      <c r="AC151" s="205"/>
      <c r="AD151" s="49">
        <v>24.91</v>
      </c>
      <c r="AE151" s="29">
        <v>25.65</v>
      </c>
      <c r="AF151" s="30">
        <f>AE151/AD151*100</f>
        <v>102.97069450020071</v>
      </c>
      <c r="AG151" s="29">
        <v>25.69</v>
      </c>
      <c r="AH151" s="29">
        <v>26.33</v>
      </c>
      <c r="AI151" s="30">
        <f>AH151/AG151+100</f>
        <v>101.02491241728299</v>
      </c>
      <c r="AJ151" s="205"/>
    </row>
    <row r="152" spans="1:36" ht="50.25" customHeight="1">
      <c r="A152" s="213" t="s">
        <v>48</v>
      </c>
      <c r="B152" s="130" t="s">
        <v>384</v>
      </c>
      <c r="C152" s="211" t="s">
        <v>369</v>
      </c>
      <c r="D152" s="35"/>
      <c r="E152" s="35"/>
      <c r="F152" s="35"/>
      <c r="G152" s="15"/>
      <c r="H152" s="72"/>
      <c r="I152" s="16"/>
      <c r="J152" s="101"/>
      <c r="K152" s="15"/>
      <c r="L152" s="18"/>
      <c r="M152" s="18"/>
      <c r="N152" s="19"/>
      <c r="O152" s="20"/>
      <c r="P152" s="18"/>
      <c r="Q152" s="21"/>
      <c r="R152" s="19"/>
      <c r="S152" s="20"/>
      <c r="T152" s="124" t="s">
        <v>337</v>
      </c>
      <c r="U152" s="21"/>
      <c r="V152" s="19"/>
      <c r="W152" s="42"/>
      <c r="X152" s="42"/>
      <c r="Y152" s="30"/>
      <c r="Z152" s="42"/>
      <c r="AA152" s="42"/>
      <c r="AB152" s="30"/>
      <c r="AC152" s="205" t="s">
        <v>385</v>
      </c>
      <c r="AD152" s="43"/>
      <c r="AE152" s="42"/>
      <c r="AF152" s="30"/>
      <c r="AG152" s="42"/>
      <c r="AH152" s="42"/>
      <c r="AI152" s="30"/>
      <c r="AJ152" s="205" t="s">
        <v>386</v>
      </c>
    </row>
    <row r="153" spans="1:36" ht="21" customHeight="1">
      <c r="A153" s="213"/>
      <c r="B153" s="129" t="s">
        <v>391</v>
      </c>
      <c r="C153" s="211"/>
      <c r="D153" s="35"/>
      <c r="E153" s="35"/>
      <c r="F153" s="35"/>
      <c r="G153" s="15"/>
      <c r="H153" s="72"/>
      <c r="I153" s="16"/>
      <c r="J153" s="101"/>
      <c r="K153" s="15"/>
      <c r="L153" s="18"/>
      <c r="M153" s="18"/>
      <c r="N153" s="19"/>
      <c r="O153" s="20"/>
      <c r="P153" s="18"/>
      <c r="Q153" s="21"/>
      <c r="R153" s="19"/>
      <c r="S153" s="20"/>
      <c r="T153" s="21">
        <v>15.42</v>
      </c>
      <c r="U153" s="21">
        <v>16.08</v>
      </c>
      <c r="V153" s="19">
        <f>U153/T153*100</f>
        <v>104.28015564202333</v>
      </c>
      <c r="W153" s="42"/>
      <c r="X153" s="42"/>
      <c r="Y153" s="30"/>
      <c r="Z153" s="42"/>
      <c r="AA153" s="42"/>
      <c r="AB153" s="30"/>
      <c r="AC153" s="205"/>
      <c r="AD153" s="143">
        <v>16.08</v>
      </c>
      <c r="AE153" s="144">
        <v>16.63</v>
      </c>
      <c r="AF153" s="145">
        <f>AE153/AD153*100</f>
        <v>103.42039800995025</v>
      </c>
      <c r="AG153" s="146"/>
      <c r="AH153" s="146"/>
      <c r="AI153" s="30"/>
      <c r="AJ153" s="205"/>
    </row>
    <row r="154" spans="1:36" s="12" customFormat="1" ht="21" customHeight="1">
      <c r="A154" s="92" t="s">
        <v>409</v>
      </c>
      <c r="B154" s="214" t="s">
        <v>410</v>
      </c>
      <c r="C154" s="214"/>
      <c r="D154" s="214"/>
      <c r="E154" s="214"/>
      <c r="F154" s="214"/>
      <c r="G154" s="214"/>
      <c r="H154" s="93"/>
      <c r="I154" s="93"/>
      <c r="J154" s="147"/>
      <c r="K154" s="95"/>
      <c r="L154" s="93"/>
      <c r="M154" s="93"/>
      <c r="N154" s="94"/>
      <c r="O154" s="95"/>
      <c r="P154" s="94"/>
      <c r="Q154" s="94"/>
      <c r="R154" s="94"/>
      <c r="S154" s="95"/>
      <c r="T154" s="94"/>
      <c r="U154" s="94"/>
      <c r="V154" s="94"/>
      <c r="W154" s="10"/>
      <c r="X154" s="10"/>
      <c r="Y154" s="94"/>
      <c r="Z154" s="10"/>
      <c r="AA154" s="10"/>
      <c r="AB154" s="94"/>
      <c r="AC154" s="10"/>
      <c r="AD154" s="11"/>
      <c r="AE154" s="10"/>
      <c r="AF154" s="94"/>
      <c r="AG154" s="10"/>
      <c r="AH154" s="10"/>
      <c r="AI154" s="94"/>
      <c r="AJ154" s="10"/>
    </row>
    <row r="155" spans="1:36" ht="35.25" customHeight="1">
      <c r="A155" s="210" t="s">
        <v>24</v>
      </c>
      <c r="B155" s="14" t="s">
        <v>411</v>
      </c>
      <c r="C155" s="15"/>
      <c r="D155" s="35">
        <v>2.96</v>
      </c>
      <c r="E155" s="35">
        <v>3.13</v>
      </c>
      <c r="F155" s="35">
        <v>3.13</v>
      </c>
      <c r="G155" s="211" t="s">
        <v>412</v>
      </c>
      <c r="H155" s="72"/>
      <c r="I155" s="16"/>
      <c r="J155" s="74"/>
      <c r="K155" s="53"/>
      <c r="L155" s="18"/>
      <c r="M155" s="18"/>
      <c r="N155" s="19"/>
      <c r="O155" s="20"/>
      <c r="P155" s="19"/>
      <c r="Q155" s="19"/>
      <c r="R155" s="19"/>
      <c r="S155" s="20"/>
      <c r="T155" s="19"/>
      <c r="U155" s="19"/>
      <c r="V155" s="19"/>
      <c r="W155" s="42"/>
      <c r="X155" s="42"/>
      <c r="Y155" s="30"/>
      <c r="Z155" s="42"/>
      <c r="AA155" s="42"/>
      <c r="AB155" s="30"/>
      <c r="AC155" s="42"/>
      <c r="AD155" s="43"/>
      <c r="AE155" s="42"/>
      <c r="AF155" s="30"/>
      <c r="AG155" s="42"/>
      <c r="AH155" s="42"/>
      <c r="AI155" s="30"/>
      <c r="AJ155" s="42"/>
    </row>
    <row r="156" spans="1:36" ht="47.25" customHeight="1">
      <c r="A156" s="210"/>
      <c r="B156" s="15" t="s">
        <v>413</v>
      </c>
      <c r="C156" s="211" t="s">
        <v>414</v>
      </c>
      <c r="D156" s="35"/>
      <c r="E156" s="35"/>
      <c r="F156" s="35"/>
      <c r="G156" s="211"/>
      <c r="H156" s="72">
        <v>3.13</v>
      </c>
      <c r="I156" s="16">
        <v>3.51</v>
      </c>
      <c r="J156" s="17">
        <f>I156/H156*100</f>
        <v>112.1405750798722</v>
      </c>
      <c r="K156" s="211" t="s">
        <v>415</v>
      </c>
      <c r="L156" s="16">
        <v>3.51</v>
      </c>
      <c r="M156" s="16">
        <v>3.66</v>
      </c>
      <c r="N156" s="17">
        <f>M156/L156*100</f>
        <v>104.27350427350429</v>
      </c>
      <c r="O156" s="211" t="s">
        <v>416</v>
      </c>
      <c r="P156" s="18">
        <v>3.66</v>
      </c>
      <c r="Q156" s="148">
        <v>3.94</v>
      </c>
      <c r="R156" s="19">
        <f>Q156/P156*100</f>
        <v>107.6502732240437</v>
      </c>
      <c r="S156" s="212" t="s">
        <v>417</v>
      </c>
      <c r="T156" s="21">
        <v>3.94</v>
      </c>
      <c r="U156" s="21">
        <v>4.23</v>
      </c>
      <c r="V156" s="121">
        <f>U156/T156*100</f>
        <v>107.36040609137056</v>
      </c>
      <c r="W156" s="42"/>
      <c r="X156" s="42"/>
      <c r="Y156" s="30"/>
      <c r="Z156" s="42"/>
      <c r="AA156" s="42"/>
      <c r="AB156" s="30"/>
      <c r="AC156" s="205" t="s">
        <v>418</v>
      </c>
      <c r="AD156" s="49">
        <v>4.23</v>
      </c>
      <c r="AE156" s="29">
        <v>4.44</v>
      </c>
      <c r="AF156" s="149">
        <f>AE156/AD156*100</f>
        <v>104.9645390070922</v>
      </c>
      <c r="AG156" s="42"/>
      <c r="AH156" s="42"/>
      <c r="AI156" s="30"/>
      <c r="AJ156" s="205" t="s">
        <v>419</v>
      </c>
    </row>
    <row r="157" spans="1:36" ht="44.25" customHeight="1">
      <c r="A157" s="210"/>
      <c r="B157" s="15" t="s">
        <v>420</v>
      </c>
      <c r="C157" s="211"/>
      <c r="D157" s="74">
        <v>2.07</v>
      </c>
      <c r="E157" s="74">
        <v>2.19</v>
      </c>
      <c r="F157" s="74">
        <v>2.19</v>
      </c>
      <c r="G157" s="211"/>
      <c r="H157" s="16">
        <v>2.19</v>
      </c>
      <c r="I157" s="16">
        <v>2.46</v>
      </c>
      <c r="J157" s="17">
        <f>I157/H157*100</f>
        <v>112.32876712328768</v>
      </c>
      <c r="K157" s="211"/>
      <c r="L157" s="16">
        <v>2.46</v>
      </c>
      <c r="M157" s="16">
        <v>2.56</v>
      </c>
      <c r="N157" s="17">
        <f>M157/L157*100</f>
        <v>104.06504065040652</v>
      </c>
      <c r="O157" s="211"/>
      <c r="P157" s="18">
        <v>2.56</v>
      </c>
      <c r="Q157" s="150">
        <v>2.76</v>
      </c>
      <c r="R157" s="19">
        <f>Q157/P157*100</f>
        <v>107.8125</v>
      </c>
      <c r="S157" s="212"/>
      <c r="T157" s="45">
        <v>2.76</v>
      </c>
      <c r="U157" s="45">
        <v>2.96</v>
      </c>
      <c r="V157" s="19">
        <f>U157/T157*100</f>
        <v>107.24637681159422</v>
      </c>
      <c r="W157" s="42"/>
      <c r="X157" s="42"/>
      <c r="Y157" s="30"/>
      <c r="Z157" s="42"/>
      <c r="AA157" s="42"/>
      <c r="AB157" s="30"/>
      <c r="AC157" s="205"/>
      <c r="AD157" s="123">
        <v>2.96</v>
      </c>
      <c r="AE157" s="31">
        <v>3.11</v>
      </c>
      <c r="AF157" s="30">
        <f>AE157/AD157*100</f>
        <v>105.06756756756756</v>
      </c>
      <c r="AG157" s="42"/>
      <c r="AH157" s="42"/>
      <c r="AI157" s="30"/>
      <c r="AJ157" s="205"/>
    </row>
    <row r="158" spans="1:36" s="12" customFormat="1" ht="17.25" customHeight="1">
      <c r="A158" s="153" t="s">
        <v>421</v>
      </c>
      <c r="B158" s="206" t="s">
        <v>422</v>
      </c>
      <c r="C158" s="206"/>
      <c r="D158" s="206"/>
      <c r="E158" s="206"/>
      <c r="F158" s="206"/>
      <c r="G158" s="206"/>
      <c r="H158" s="154"/>
      <c r="I158" s="154"/>
      <c r="J158" s="155"/>
      <c r="K158" s="155"/>
      <c r="L158" s="154"/>
      <c r="M158" s="154"/>
      <c r="N158" s="156"/>
      <c r="O158" s="155"/>
      <c r="P158" s="154"/>
      <c r="Q158" s="157"/>
      <c r="R158" s="156"/>
      <c r="S158" s="155"/>
      <c r="T158" s="157"/>
      <c r="U158" s="157"/>
      <c r="V158" s="156"/>
      <c r="W158" s="158"/>
      <c r="X158" s="158"/>
      <c r="Y158" s="156"/>
      <c r="Z158" s="158"/>
      <c r="AA158" s="158"/>
      <c r="AB158" s="156"/>
      <c r="AC158" s="158"/>
      <c r="AD158" s="159"/>
      <c r="AE158" s="158"/>
      <c r="AF158" s="156"/>
      <c r="AG158" s="158"/>
      <c r="AH158" s="158"/>
      <c r="AI158" s="156"/>
      <c r="AJ158" s="158"/>
    </row>
    <row r="159" spans="1:36" ht="33" customHeight="1">
      <c r="A159" s="160" t="s">
        <v>24</v>
      </c>
      <c r="B159" s="161" t="s">
        <v>423</v>
      </c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3"/>
      <c r="AE159" s="164"/>
      <c r="AF159" s="165"/>
      <c r="AG159" s="166"/>
      <c r="AH159" s="166"/>
      <c r="AI159" s="165"/>
      <c r="AJ159" s="167"/>
    </row>
    <row r="160" spans="1:36" ht="80.25" customHeight="1">
      <c r="A160" s="168"/>
      <c r="B160" s="169" t="s">
        <v>429</v>
      </c>
      <c r="C160" s="207" t="s">
        <v>251</v>
      </c>
      <c r="D160" s="160">
        <v>3.94733</v>
      </c>
      <c r="E160" s="160">
        <v>4.53</v>
      </c>
      <c r="F160" s="160">
        <v>4.53</v>
      </c>
      <c r="G160" s="160" t="s">
        <v>424</v>
      </c>
      <c r="H160" s="161">
        <v>4.53</v>
      </c>
      <c r="I160" s="170">
        <v>5.21</v>
      </c>
      <c r="J160" s="171">
        <f>I160/H160*100</f>
        <v>115.0110375275938</v>
      </c>
      <c r="K160" s="160" t="s">
        <v>425</v>
      </c>
      <c r="L160" s="172">
        <v>5.21</v>
      </c>
      <c r="M160" s="173">
        <v>5.4</v>
      </c>
      <c r="N160" s="165">
        <f>M160/L160*100</f>
        <v>103.64683301343571</v>
      </c>
      <c r="O160" s="174" t="s">
        <v>426</v>
      </c>
      <c r="P160" s="173">
        <v>5.4</v>
      </c>
      <c r="Q160" s="173">
        <v>5.8</v>
      </c>
      <c r="R160" s="175">
        <f>Q160/P160*100</f>
        <v>107.40740740740739</v>
      </c>
      <c r="S160" s="176" t="s">
        <v>427</v>
      </c>
      <c r="T160" s="173">
        <v>5.8</v>
      </c>
      <c r="U160" s="173">
        <v>5.97</v>
      </c>
      <c r="V160" s="177">
        <f>U160/T160*100</f>
        <v>102.93103448275862</v>
      </c>
      <c r="W160" s="178">
        <v>5.92</v>
      </c>
      <c r="X160" s="166"/>
      <c r="Y160" s="165">
        <f>X160/W160*100</f>
        <v>0</v>
      </c>
      <c r="Z160" s="166"/>
      <c r="AA160" s="166"/>
      <c r="AB160" s="165"/>
      <c r="AC160" s="209" t="s">
        <v>428</v>
      </c>
      <c r="AD160" s="173">
        <v>5.97</v>
      </c>
      <c r="AE160" s="173">
        <v>7.83</v>
      </c>
      <c r="AF160" s="30">
        <f>AE160/AD160*100</f>
        <v>131.15577889447238</v>
      </c>
      <c r="AG160" s="166"/>
      <c r="AH160" s="166"/>
      <c r="AI160" s="166"/>
      <c r="AJ160" s="202" t="s">
        <v>436</v>
      </c>
    </row>
    <row r="161" spans="1:36" ht="111" customHeight="1">
      <c r="A161" s="166"/>
      <c r="B161" s="169" t="s">
        <v>433</v>
      </c>
      <c r="C161" s="208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73">
        <v>5.97</v>
      </c>
      <c r="V161" s="166"/>
      <c r="W161" s="166"/>
      <c r="X161" s="166"/>
      <c r="Y161" s="166"/>
      <c r="Z161" s="166"/>
      <c r="AA161" s="166"/>
      <c r="AB161" s="166"/>
      <c r="AC161" s="208"/>
      <c r="AD161" s="173">
        <v>5.97</v>
      </c>
      <c r="AE161" s="173">
        <v>7.83</v>
      </c>
      <c r="AF161" s="30">
        <f>AE161/AD161*100</f>
        <v>131.15577889447238</v>
      </c>
      <c r="AG161" s="166"/>
      <c r="AH161" s="166"/>
      <c r="AI161" s="166"/>
      <c r="AJ161" s="203"/>
    </row>
    <row r="162" spans="1:36" ht="142.5" customHeight="1">
      <c r="A162" s="166"/>
      <c r="B162" s="169" t="s">
        <v>430</v>
      </c>
      <c r="C162" s="208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73">
        <v>5.97</v>
      </c>
      <c r="V162" s="166"/>
      <c r="W162" s="166"/>
      <c r="X162" s="166"/>
      <c r="Y162" s="166"/>
      <c r="Z162" s="166"/>
      <c r="AA162" s="166"/>
      <c r="AB162" s="166"/>
      <c r="AC162" s="208"/>
      <c r="AD162" s="173">
        <v>5.97</v>
      </c>
      <c r="AE162" s="173">
        <v>7.24</v>
      </c>
      <c r="AF162" s="30">
        <f>AE162/AD162*100</f>
        <v>121.27303182579566</v>
      </c>
      <c r="AG162" s="166"/>
      <c r="AH162" s="166"/>
      <c r="AI162" s="166"/>
      <c r="AJ162" s="203"/>
    </row>
    <row r="163" spans="1:36" ht="189">
      <c r="A163" s="166"/>
      <c r="B163" s="169" t="s">
        <v>431</v>
      </c>
      <c r="C163" s="160" t="s">
        <v>434</v>
      </c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79" t="s">
        <v>435</v>
      </c>
      <c r="V163" s="166"/>
      <c r="W163" s="166"/>
      <c r="X163" s="166"/>
      <c r="Y163" s="166"/>
      <c r="Z163" s="166"/>
      <c r="AA163" s="166"/>
      <c r="AB163" s="166"/>
      <c r="AC163" s="166"/>
      <c r="AD163" s="179" t="s">
        <v>435</v>
      </c>
      <c r="AE163" s="181">
        <v>5761.54</v>
      </c>
      <c r="AF163" s="180"/>
      <c r="AG163" s="166"/>
      <c r="AH163" s="166"/>
      <c r="AI163" s="166"/>
      <c r="AJ163" s="203"/>
    </row>
    <row r="164" spans="1:36" ht="141.75">
      <c r="A164" s="166"/>
      <c r="B164" s="169" t="s">
        <v>432</v>
      </c>
      <c r="C164" s="160" t="s">
        <v>434</v>
      </c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79" t="s">
        <v>435</v>
      </c>
      <c r="V164" s="166"/>
      <c r="W164" s="166"/>
      <c r="X164" s="166"/>
      <c r="Y164" s="166"/>
      <c r="Z164" s="166"/>
      <c r="AA164" s="166"/>
      <c r="AB164" s="166"/>
      <c r="AC164" s="166"/>
      <c r="AD164" s="179" t="s">
        <v>435</v>
      </c>
      <c r="AE164" s="181">
        <v>5761.54</v>
      </c>
      <c r="AF164" s="180"/>
      <c r="AG164" s="166"/>
      <c r="AH164" s="166"/>
      <c r="AI164" s="166"/>
      <c r="AJ164" s="204"/>
    </row>
    <row r="165" spans="1:36" ht="12.75">
      <c r="A165" s="151"/>
      <c r="B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2"/>
      <c r="AE165" s="151"/>
      <c r="AF165" s="151"/>
      <c r="AG165" s="151"/>
      <c r="AH165" s="151"/>
      <c r="AI165" s="151"/>
      <c r="AJ165" s="151"/>
    </row>
    <row r="166" spans="1:36" ht="12.75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2"/>
      <c r="AE166" s="151"/>
      <c r="AF166" s="151"/>
      <c r="AG166" s="151"/>
      <c r="AH166" s="151"/>
      <c r="AI166" s="151"/>
      <c r="AJ166" s="151"/>
    </row>
    <row r="167" spans="1:36" ht="12.75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2"/>
      <c r="AE167" s="151"/>
      <c r="AF167" s="151"/>
      <c r="AG167" s="151"/>
      <c r="AH167" s="151"/>
      <c r="AI167" s="151"/>
      <c r="AJ167" s="151"/>
    </row>
  </sheetData>
  <sheetProtection selectLockedCells="1" selectUnlockedCells="1"/>
  <mergeCells count="119">
    <mergeCell ref="A1:AJ4"/>
    <mergeCell ref="A16:A18"/>
    <mergeCell ref="AC17:AC18"/>
    <mergeCell ref="AJ17:AJ18"/>
    <mergeCell ref="A22:A24"/>
    <mergeCell ref="AC23:AC24"/>
    <mergeCell ref="AJ23:AJ24"/>
    <mergeCell ref="A25:A27"/>
    <mergeCell ref="S26:S27"/>
    <mergeCell ref="AC26:AC27"/>
    <mergeCell ref="AJ26:AJ27"/>
    <mergeCell ref="A30:A40"/>
    <mergeCell ref="G30:G35"/>
    <mergeCell ref="A47:A50"/>
    <mergeCell ref="B54:G54"/>
    <mergeCell ref="A56:A58"/>
    <mergeCell ref="AC57:AC58"/>
    <mergeCell ref="AJ57:AJ58"/>
    <mergeCell ref="A59:A61"/>
    <mergeCell ref="AC60:AC61"/>
    <mergeCell ref="AJ60:AJ61"/>
    <mergeCell ref="A62:A68"/>
    <mergeCell ref="AC64:AC65"/>
    <mergeCell ref="AJ64:AJ65"/>
    <mergeCell ref="AC67:AC68"/>
    <mergeCell ref="AJ67:AJ68"/>
    <mergeCell ref="A69:A71"/>
    <mergeCell ref="AC70:AC71"/>
    <mergeCell ref="AJ70:AJ71"/>
    <mergeCell ref="AC96:AC97"/>
    <mergeCell ref="A72:A74"/>
    <mergeCell ref="AC73:AC74"/>
    <mergeCell ref="AJ73:AJ74"/>
    <mergeCell ref="A75:A81"/>
    <mergeCell ref="AC77:AC78"/>
    <mergeCell ref="AJ77:AJ78"/>
    <mergeCell ref="AC80:AC81"/>
    <mergeCell ref="AJ80:AJ81"/>
    <mergeCell ref="AJ84:AJ85"/>
    <mergeCell ref="AC87:AC88"/>
    <mergeCell ref="AJ87:AJ88"/>
    <mergeCell ref="AC90:AC91"/>
    <mergeCell ref="AJ90:AJ91"/>
    <mergeCell ref="AC93:AC94"/>
    <mergeCell ref="AJ93:AJ94"/>
    <mergeCell ref="AJ96:AJ97"/>
    <mergeCell ref="AC99:AC100"/>
    <mergeCell ref="AJ99:AJ100"/>
    <mergeCell ref="AC102:AC103"/>
    <mergeCell ref="AJ102:AJ103"/>
    <mergeCell ref="A105:A107"/>
    <mergeCell ref="AC106:AC107"/>
    <mergeCell ref="AJ106:AJ107"/>
    <mergeCell ref="A82:A103"/>
    <mergeCell ref="AC84:AC85"/>
    <mergeCell ref="A108:A110"/>
    <mergeCell ref="AC109:AC110"/>
    <mergeCell ref="AJ109:AJ110"/>
    <mergeCell ref="A111:A113"/>
    <mergeCell ref="AC112:AC113"/>
    <mergeCell ref="AJ112:AJ113"/>
    <mergeCell ref="A114:A116"/>
    <mergeCell ref="AC115:AC116"/>
    <mergeCell ref="AJ115:AJ116"/>
    <mergeCell ref="A117:A119"/>
    <mergeCell ref="AC118:AC119"/>
    <mergeCell ref="AJ118:AJ119"/>
    <mergeCell ref="AC121:AC122"/>
    <mergeCell ref="AJ121:AJ122"/>
    <mergeCell ref="AC124:AC125"/>
    <mergeCell ref="AJ124:AJ125"/>
    <mergeCell ref="A126:A128"/>
    <mergeCell ref="AC127:AC128"/>
    <mergeCell ref="AJ127:AJ128"/>
    <mergeCell ref="B129:G129"/>
    <mergeCell ref="A130:A132"/>
    <mergeCell ref="C131:C132"/>
    <mergeCell ref="K131:K132"/>
    <mergeCell ref="O131:O132"/>
    <mergeCell ref="AC131:AC132"/>
    <mergeCell ref="O145:O148"/>
    <mergeCell ref="AJ131:AJ132"/>
    <mergeCell ref="A133:A137"/>
    <mergeCell ref="C134:C137"/>
    <mergeCell ref="K134:K137"/>
    <mergeCell ref="O134:O137"/>
    <mergeCell ref="A138:A139"/>
    <mergeCell ref="S150:S151"/>
    <mergeCell ref="AC150:AC151"/>
    <mergeCell ref="A141:A142"/>
    <mergeCell ref="C141:C142"/>
    <mergeCell ref="AC141:AC142"/>
    <mergeCell ref="AJ141:AJ142"/>
    <mergeCell ref="B143:G143"/>
    <mergeCell ref="A144:A148"/>
    <mergeCell ref="C145:C148"/>
    <mergeCell ref="K145:K148"/>
    <mergeCell ref="AJ150:AJ151"/>
    <mergeCell ref="A152:A153"/>
    <mergeCell ref="C152:C153"/>
    <mergeCell ref="AC152:AC153"/>
    <mergeCell ref="AJ152:AJ153"/>
    <mergeCell ref="B154:G154"/>
    <mergeCell ref="A149:A151"/>
    <mergeCell ref="C150:C151"/>
    <mergeCell ref="K150:K151"/>
    <mergeCell ref="O150:O151"/>
    <mergeCell ref="A155:A157"/>
    <mergeCell ref="G155:G157"/>
    <mergeCell ref="C156:C157"/>
    <mergeCell ref="K156:K157"/>
    <mergeCell ref="O156:O157"/>
    <mergeCell ref="S156:S157"/>
    <mergeCell ref="AJ160:AJ164"/>
    <mergeCell ref="AC156:AC157"/>
    <mergeCell ref="AJ156:AJ157"/>
    <mergeCell ref="B158:G158"/>
    <mergeCell ref="C160:C162"/>
    <mergeCell ref="AC160:AC162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Сахарова Светлана Владимировна</cp:lastModifiedBy>
  <dcterms:created xsi:type="dcterms:W3CDTF">2017-06-29T06:23:43Z</dcterms:created>
  <dcterms:modified xsi:type="dcterms:W3CDTF">2017-08-15T13:52:19Z</dcterms:modified>
  <cp:category/>
  <cp:version/>
  <cp:contentType/>
  <cp:contentStatus/>
</cp:coreProperties>
</file>