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8580" activeTab="0"/>
  </bookViews>
  <sheets>
    <sheet name="2010" sheetId="1" r:id="rId1"/>
  </sheets>
  <definedNames/>
  <calcPr fullCalcOnLoad="1"/>
</workbook>
</file>

<file path=xl/sharedStrings.xml><?xml version="1.0" encoding="utf-8"?>
<sst xmlns="http://schemas.openxmlformats.org/spreadsheetml/2006/main" count="97" uniqueCount="73">
  <si>
    <t>№</t>
  </si>
  <si>
    <t>содержание придомовой территории</t>
  </si>
  <si>
    <t>Отчет о выполнении договора  на управление по многоквартирному жилому дому</t>
  </si>
  <si>
    <t>ООО "УК МЖД Московского округа г. Калуги"</t>
  </si>
  <si>
    <t>Наименование</t>
  </si>
  <si>
    <t>ед.изм.</t>
  </si>
  <si>
    <t>тариф</t>
  </si>
  <si>
    <t>начислено населению</t>
  </si>
  <si>
    <t>выполнено работ за год</t>
  </si>
  <si>
    <t>остаток средств</t>
  </si>
  <si>
    <t>задолженность населения</t>
  </si>
  <si>
    <t>примечание</t>
  </si>
  <si>
    <t>Всего площадь</t>
  </si>
  <si>
    <t>обслуживаемая площадь</t>
  </si>
  <si>
    <t>нежилая площадь</t>
  </si>
  <si>
    <t>кв.м.</t>
  </si>
  <si>
    <t>Содержание общего имущества</t>
  </si>
  <si>
    <t>в том числе :</t>
  </si>
  <si>
    <t>1.1.</t>
  </si>
  <si>
    <t>содержание конструктивных элементов</t>
  </si>
  <si>
    <t>руб.</t>
  </si>
  <si>
    <t>1.2.</t>
  </si>
  <si>
    <t>содержание инженерных сетей</t>
  </si>
  <si>
    <t>содержание внутридомовых электрических сетей</t>
  </si>
  <si>
    <t>1.3.</t>
  </si>
  <si>
    <t>1.4.</t>
  </si>
  <si>
    <t>освещение мест общего пользования</t>
  </si>
  <si>
    <t>1.5.</t>
  </si>
  <si>
    <t>управление многоквартирным жилым домом</t>
  </si>
  <si>
    <t>1.6.</t>
  </si>
  <si>
    <t>1.7.</t>
  </si>
  <si>
    <t>Аварийное обслуживание</t>
  </si>
  <si>
    <t>1.8.</t>
  </si>
  <si>
    <t>обслуживание фасадных и внутридомовых газопроводов</t>
  </si>
  <si>
    <t>1.9.</t>
  </si>
  <si>
    <t>обслуживание газоходов и вентканалов</t>
  </si>
  <si>
    <t>дератизации и дезинфекции</t>
  </si>
  <si>
    <t xml:space="preserve">Сбор и вывоз ТБО </t>
  </si>
  <si>
    <t>Коммунальные услуги</t>
  </si>
  <si>
    <t xml:space="preserve">оплата ндс </t>
  </si>
  <si>
    <t xml:space="preserve">  -//-</t>
  </si>
  <si>
    <t>договор ООО "КСК" №1041/1 ГС</t>
  </si>
  <si>
    <t>договор с МУП "ЕРКЦ"</t>
  </si>
  <si>
    <t>договор с ООО "ГАС"</t>
  </si>
  <si>
    <t>договор с филиал "Калугамежрайгаз"</t>
  </si>
  <si>
    <t>договор с "СпецРемстрой"</t>
  </si>
  <si>
    <t>договор с "СЭС"</t>
  </si>
  <si>
    <t>договор с МУП "КСАТП"</t>
  </si>
  <si>
    <t>1.10.</t>
  </si>
  <si>
    <t>_______________________    Л.М. Кочубеева</t>
  </si>
  <si>
    <t>Исп. Начальник ПЭО</t>
  </si>
  <si>
    <t>Коршунова Н.М.</t>
  </si>
  <si>
    <t>55-37-81</t>
  </si>
  <si>
    <t>Директор ООО "УК МЖД Московского округа г. Калуги"</t>
  </si>
  <si>
    <t>оплачено населением</t>
  </si>
  <si>
    <t>за 2010</t>
  </si>
  <si>
    <t xml:space="preserve">оплата недосборов  </t>
  </si>
  <si>
    <t>услуги ЕРКЦ  (январь-февраль)</t>
  </si>
  <si>
    <t>услуги ЕРКЦ (март-декабрь)</t>
  </si>
  <si>
    <t>накоплено денежных средств за 2009</t>
  </si>
  <si>
    <t xml:space="preserve">отопление </t>
  </si>
  <si>
    <t xml:space="preserve">горячее водоснабжение </t>
  </si>
  <si>
    <t xml:space="preserve">холодное водоснабжение </t>
  </si>
  <si>
    <t xml:space="preserve"> водоотведение </t>
  </si>
  <si>
    <t>Капитальный ремонт  с нарастающ. итогом</t>
  </si>
  <si>
    <t>Текущий ремонт  с нараст. итогом всего</t>
  </si>
  <si>
    <t>всего-(в т.ч. плата за найм)</t>
  </si>
  <si>
    <t xml:space="preserve"> выполненные работы  в 2010 всего</t>
  </si>
  <si>
    <t xml:space="preserve">выполненные работы в 2010 </t>
  </si>
  <si>
    <r>
      <t>по дому  2  ул. Константиновых   з</t>
    </r>
    <r>
      <rPr>
        <b/>
        <sz val="10"/>
        <rFont val="Arial Cyr"/>
        <family val="0"/>
      </rPr>
      <t xml:space="preserve">а период с 01. 01.2010 по 31.12.2010г.  </t>
    </r>
  </si>
  <si>
    <t>ремонт и замена труб в подвале</t>
  </si>
  <si>
    <t>замена труб и задвижек</t>
  </si>
  <si>
    <t>договор с уч. "ООО Фрегат плюс"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</si>
</sst>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</numFmts>
  <fonts count="26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1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66" fontId="0" fillId="0" borderId="10" xfId="0" applyNumberForma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2" fontId="3" fillId="0" borderId="12" xfId="0" applyNumberFormat="1" applyFont="1" applyBorder="1" applyAlignment="1">
      <alignment/>
    </xf>
    <xf numFmtId="0" fontId="5" fillId="0" borderId="13" xfId="0" applyNumberFormat="1" applyFont="1" applyBorder="1" applyAlignment="1">
      <alignment/>
    </xf>
    <xf numFmtId="0" fontId="0" fillId="0" borderId="14" xfId="0" applyBorder="1" applyAlignment="1">
      <alignment/>
    </xf>
    <xf numFmtId="166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17" fontId="5" fillId="0" borderId="16" xfId="0" applyNumberFormat="1" applyFont="1" applyBorder="1" applyAlignment="1">
      <alignment/>
    </xf>
    <xf numFmtId="0" fontId="0" fillId="0" borderId="17" xfId="0" applyBorder="1" applyAlignment="1">
      <alignment/>
    </xf>
    <xf numFmtId="0" fontId="3" fillId="0" borderId="18" xfId="0" applyFont="1" applyBorder="1" applyAlignment="1">
      <alignment/>
    </xf>
    <xf numFmtId="166" fontId="0" fillId="0" borderId="11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/>
    </xf>
    <xf numFmtId="166" fontId="3" fillId="0" borderId="1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left"/>
    </xf>
    <xf numFmtId="0" fontId="0" fillId="0" borderId="0" xfId="0" applyBorder="1" applyAlignment="1">
      <alignment wrapText="1"/>
    </xf>
    <xf numFmtId="0" fontId="3" fillId="0" borderId="10" xfId="0" applyFont="1" applyBorder="1" applyAlignment="1">
      <alignment wrapText="1"/>
    </xf>
    <xf numFmtId="0" fontId="0" fillId="0" borderId="10" xfId="0" applyBorder="1" applyAlignment="1">
      <alignment horizontal="left"/>
    </xf>
    <xf numFmtId="0" fontId="2" fillId="0" borderId="0" xfId="0" applyFont="1" applyAlignment="1">
      <alignment/>
    </xf>
    <xf numFmtId="0" fontId="1" fillId="0" borderId="20" xfId="0" applyFont="1" applyBorder="1" applyAlignment="1">
      <alignment/>
    </xf>
    <xf numFmtId="0" fontId="1" fillId="0" borderId="16" xfId="0" applyFont="1" applyBorder="1" applyAlignment="1">
      <alignment/>
    </xf>
    <xf numFmtId="0" fontId="2" fillId="0" borderId="16" xfId="0" applyFont="1" applyFill="1" applyBorder="1" applyAlignment="1">
      <alignment wrapText="1"/>
    </xf>
    <xf numFmtId="0" fontId="1" fillId="0" borderId="16" xfId="0" applyFont="1" applyFill="1" applyBorder="1" applyAlignment="1">
      <alignment/>
    </xf>
    <xf numFmtId="0" fontId="0" fillId="0" borderId="17" xfId="0" applyBorder="1" applyAlignment="1">
      <alignment wrapText="1"/>
    </xf>
    <xf numFmtId="0" fontId="2" fillId="0" borderId="16" xfId="0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Fill="1" applyBorder="1" applyAlignment="1">
      <alignment/>
    </xf>
    <xf numFmtId="0" fontId="1" fillId="0" borderId="21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14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9" xfId="0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tabSelected="1" zoomScalePageLayoutView="0" workbookViewId="0" topLeftCell="A1">
      <selection activeCell="G44" sqref="G44"/>
    </sheetView>
  </sheetViews>
  <sheetFormatPr defaultColWidth="9.00390625" defaultRowHeight="12.75"/>
  <cols>
    <col min="1" max="1" width="3.625" style="0" customWidth="1"/>
    <col min="2" max="2" width="36.00390625" style="0" customWidth="1"/>
    <col min="3" max="3" width="5.875" style="0" customWidth="1"/>
    <col min="4" max="4" width="9.375" style="0" customWidth="1"/>
    <col min="5" max="5" width="12.625" style="0" customWidth="1"/>
    <col min="6" max="7" width="12.00390625" style="0" customWidth="1"/>
    <col min="8" max="8" width="10.625" style="0" customWidth="1"/>
    <col min="9" max="9" width="11.375" style="0" customWidth="1"/>
    <col min="10" max="10" width="18.125" style="0" customWidth="1"/>
  </cols>
  <sheetData>
    <row r="1" spans="1:9" ht="12.75">
      <c r="A1" s="9" t="s">
        <v>2</v>
      </c>
      <c r="B1" s="9"/>
      <c r="C1" s="9"/>
      <c r="D1" s="9"/>
      <c r="E1" s="9"/>
      <c r="F1" s="9"/>
      <c r="G1" s="8"/>
      <c r="H1" s="9"/>
      <c r="I1" s="9"/>
    </row>
    <row r="2" spans="1:7" ht="12.75">
      <c r="A2" s="51" t="s">
        <v>69</v>
      </c>
      <c r="B2" s="50"/>
      <c r="C2" s="50"/>
      <c r="D2" s="50"/>
      <c r="E2" s="50"/>
      <c r="F2" s="50"/>
      <c r="G2" s="8"/>
    </row>
    <row r="3" spans="1:7" ht="12.75">
      <c r="A3" s="50" t="s">
        <v>3</v>
      </c>
      <c r="B3" s="50"/>
      <c r="C3" s="50"/>
      <c r="D3" s="50"/>
      <c r="E3" s="50"/>
      <c r="F3" s="50"/>
      <c r="G3" s="8"/>
    </row>
    <row r="4" spans="1:7" ht="13.5" thickBot="1">
      <c r="A4" s="6"/>
      <c r="F4" s="6"/>
      <c r="G4" s="6"/>
    </row>
    <row r="5" spans="1:10" ht="12.75">
      <c r="A5" s="56" t="s">
        <v>0</v>
      </c>
      <c r="B5" s="52" t="s">
        <v>4</v>
      </c>
      <c r="C5" s="52" t="s">
        <v>5</v>
      </c>
      <c r="D5" s="54" t="s">
        <v>6</v>
      </c>
      <c r="E5" s="52" t="s">
        <v>7</v>
      </c>
      <c r="F5" s="52" t="s">
        <v>54</v>
      </c>
      <c r="G5" s="52" t="s">
        <v>8</v>
      </c>
      <c r="H5" s="58" t="s">
        <v>9</v>
      </c>
      <c r="I5" s="58" t="s">
        <v>10</v>
      </c>
      <c r="J5" s="60" t="s">
        <v>11</v>
      </c>
    </row>
    <row r="6" spans="1:10" ht="13.5" thickBot="1">
      <c r="A6" s="57"/>
      <c r="B6" s="53"/>
      <c r="C6" s="53"/>
      <c r="D6" s="55"/>
      <c r="E6" s="53"/>
      <c r="F6" s="53"/>
      <c r="G6" s="53"/>
      <c r="H6" s="59"/>
      <c r="I6" s="59"/>
      <c r="J6" s="61"/>
    </row>
    <row r="7" spans="1:10" ht="15" customHeight="1">
      <c r="A7" s="21"/>
      <c r="B7" s="22" t="s">
        <v>12</v>
      </c>
      <c r="C7" s="22" t="s">
        <v>15</v>
      </c>
      <c r="D7" s="23">
        <f>D8</f>
        <v>5160.2</v>
      </c>
      <c r="E7" s="22"/>
      <c r="F7" s="22"/>
      <c r="G7" s="22"/>
      <c r="H7" s="22"/>
      <c r="I7" s="22"/>
      <c r="J7" s="24"/>
    </row>
    <row r="8" spans="1:10" ht="12.75">
      <c r="A8" s="25"/>
      <c r="B8" s="2" t="s">
        <v>13</v>
      </c>
      <c r="C8" s="2"/>
      <c r="D8" s="13">
        <v>5160.2</v>
      </c>
      <c r="E8" s="2"/>
      <c r="F8" s="2"/>
      <c r="G8" s="2"/>
      <c r="H8" s="2"/>
      <c r="I8" s="2"/>
      <c r="J8" s="26"/>
    </row>
    <row r="9" spans="1:10" ht="13.5" thickBot="1">
      <c r="A9" s="27"/>
      <c r="B9" s="5" t="s">
        <v>14</v>
      </c>
      <c r="C9" s="5"/>
      <c r="D9" s="28"/>
      <c r="E9" s="5"/>
      <c r="F9" s="5"/>
      <c r="G9" s="5"/>
      <c r="H9" s="5"/>
      <c r="I9" s="5"/>
      <c r="J9" s="29"/>
    </row>
    <row r="10" spans="1:10" ht="22.5">
      <c r="A10" s="39">
        <v>1</v>
      </c>
      <c r="B10" s="20" t="s">
        <v>16</v>
      </c>
      <c r="C10" s="20"/>
      <c r="D10" s="20">
        <f>D12+D13+D15+D16+D17+D19+D20+D21+D22+D23+D14+D18</f>
        <v>5.6499999999999995</v>
      </c>
      <c r="E10" s="20">
        <f>E12+E13+E14+E15+E16+E17+E18+E19+E20+E21+E22+E23</f>
        <v>329117.556</v>
      </c>
      <c r="F10" s="20">
        <f>F12+F13+F14+F15+F17+F18+F20+F22+F23+F16+F21+F19</f>
        <v>306079.3270800001</v>
      </c>
      <c r="G10" s="20">
        <f>G12+G13+G14+G15+G16+G17+G18+G19+G20+G21+G22+G23</f>
        <v>329117.556</v>
      </c>
      <c r="H10" s="20">
        <f>H12+H13+H14+H15+H17+H18+H20+H22+H23+H16+H21+H19</f>
        <v>-23038.228920000016</v>
      </c>
      <c r="I10" s="20">
        <f>E10-F10</f>
        <v>23038.228919999907</v>
      </c>
      <c r="J10" s="49" t="s">
        <v>72</v>
      </c>
    </row>
    <row r="11" spans="1:10" ht="12.75">
      <c r="A11" s="40"/>
      <c r="B11" s="2" t="s">
        <v>17</v>
      </c>
      <c r="C11" s="2"/>
      <c r="D11" s="2"/>
      <c r="E11" s="2"/>
      <c r="F11" s="2"/>
      <c r="G11" s="2"/>
      <c r="H11" s="2"/>
      <c r="I11" s="2"/>
      <c r="J11" s="26"/>
    </row>
    <row r="12" spans="1:10" ht="12.75">
      <c r="A12" s="40" t="s">
        <v>18</v>
      </c>
      <c r="B12" s="2" t="s">
        <v>19</v>
      </c>
      <c r="C12" s="2" t="s">
        <v>20</v>
      </c>
      <c r="D12" s="2">
        <v>0.66</v>
      </c>
      <c r="E12" s="13">
        <f>D12*D8*12</f>
        <v>40868.784</v>
      </c>
      <c r="F12" s="7">
        <f>E12*93/100</f>
        <v>38007.96912</v>
      </c>
      <c r="G12" s="13">
        <f>E12</f>
        <v>40868.784</v>
      </c>
      <c r="H12" s="7">
        <f>F12-G12</f>
        <v>-2860.814879999998</v>
      </c>
      <c r="I12" s="7">
        <f>E12-F12</f>
        <v>2860.814879999998</v>
      </c>
      <c r="J12" s="26" t="s">
        <v>40</v>
      </c>
    </row>
    <row r="13" spans="1:10" ht="12.75">
      <c r="A13" s="40" t="s">
        <v>21</v>
      </c>
      <c r="B13" s="2" t="s">
        <v>22</v>
      </c>
      <c r="C13" s="2" t="s">
        <v>20</v>
      </c>
      <c r="D13" s="2">
        <v>1.07</v>
      </c>
      <c r="E13" s="13">
        <f>D13*D8*12</f>
        <v>66256.968</v>
      </c>
      <c r="F13" s="7">
        <f aca="true" t="shared" si="0" ref="F13:F23">E13*93/100</f>
        <v>61618.98023999999</v>
      </c>
      <c r="G13" s="13">
        <f>E13</f>
        <v>66256.968</v>
      </c>
      <c r="H13" s="7">
        <f>F13-G13</f>
        <v>-4637.987760000004</v>
      </c>
      <c r="I13" s="7">
        <f aca="true" t="shared" si="1" ref="I13:I22">E13-F13</f>
        <v>4637.987760000004</v>
      </c>
      <c r="J13" s="26" t="s">
        <v>40</v>
      </c>
    </row>
    <row r="14" spans="1:10" ht="25.5">
      <c r="A14" s="40"/>
      <c r="B14" s="30" t="s">
        <v>23</v>
      </c>
      <c r="C14" s="7" t="s">
        <v>20</v>
      </c>
      <c r="D14" s="2">
        <v>0.12</v>
      </c>
      <c r="E14" s="13">
        <f>D14*D8*12</f>
        <v>7430.687999999999</v>
      </c>
      <c r="F14" s="7">
        <f t="shared" si="0"/>
        <v>6910.5398399999995</v>
      </c>
      <c r="G14" s="13">
        <f>E14</f>
        <v>7430.687999999999</v>
      </c>
      <c r="H14" s="7">
        <f>F14-G14</f>
        <v>-520.1481599999997</v>
      </c>
      <c r="I14" s="7">
        <f t="shared" si="1"/>
        <v>520.1481599999997</v>
      </c>
      <c r="J14" s="26" t="s">
        <v>40</v>
      </c>
    </row>
    <row r="15" spans="1:10" ht="12.75">
      <c r="A15" s="41" t="s">
        <v>24</v>
      </c>
      <c r="B15" s="2" t="s">
        <v>1</v>
      </c>
      <c r="C15" s="2" t="s">
        <v>20</v>
      </c>
      <c r="D15" s="2">
        <v>1.1</v>
      </c>
      <c r="E15" s="13">
        <f>D15*D8*12</f>
        <v>68114.64</v>
      </c>
      <c r="F15" s="7">
        <f t="shared" si="0"/>
        <v>63346.61519999999</v>
      </c>
      <c r="G15" s="13">
        <f>E15</f>
        <v>68114.64</v>
      </c>
      <c r="H15" s="7">
        <f>F15-G15</f>
        <v>-4768.0248000000065</v>
      </c>
      <c r="I15" s="7">
        <f t="shared" si="1"/>
        <v>4768.0248000000065</v>
      </c>
      <c r="J15" s="26" t="s">
        <v>40</v>
      </c>
    </row>
    <row r="16" spans="1:10" ht="25.5">
      <c r="A16" s="42" t="s">
        <v>25</v>
      </c>
      <c r="B16" s="2" t="s">
        <v>26</v>
      </c>
      <c r="C16" s="2" t="s">
        <v>20</v>
      </c>
      <c r="D16" s="2">
        <v>0.39</v>
      </c>
      <c r="E16" s="13">
        <f>D16*D8*12</f>
        <v>24149.736</v>
      </c>
      <c r="F16" s="7">
        <f t="shared" si="0"/>
        <v>22459.25448</v>
      </c>
      <c r="G16" s="13">
        <f>E16</f>
        <v>24149.736</v>
      </c>
      <c r="H16" s="7">
        <f>F16-G16</f>
        <v>-1690.4815200000012</v>
      </c>
      <c r="I16" s="7">
        <f t="shared" si="1"/>
        <v>1690.4815200000012</v>
      </c>
      <c r="J16" s="43" t="s">
        <v>41</v>
      </c>
    </row>
    <row r="17" spans="1:10" ht="25.5">
      <c r="A17" s="42" t="s">
        <v>27</v>
      </c>
      <c r="B17" s="30" t="s">
        <v>28</v>
      </c>
      <c r="C17" s="2" t="s">
        <v>20</v>
      </c>
      <c r="D17" s="2">
        <v>0.78</v>
      </c>
      <c r="E17" s="13">
        <f>D17*D8*12</f>
        <v>48299.472</v>
      </c>
      <c r="F17" s="7">
        <f t="shared" si="0"/>
        <v>44918.50896</v>
      </c>
      <c r="G17" s="13">
        <f aca="true" t="shared" si="2" ref="G17:G23">E17</f>
        <v>48299.472</v>
      </c>
      <c r="H17" s="7">
        <f aca="true" t="shared" si="3" ref="H17:H23">F17-G17</f>
        <v>-3380.9630400000024</v>
      </c>
      <c r="I17" s="7">
        <f t="shared" si="1"/>
        <v>3380.9630400000024</v>
      </c>
      <c r="J17" s="26"/>
    </row>
    <row r="18" spans="1:10" ht="25.5">
      <c r="A18" s="42" t="s">
        <v>29</v>
      </c>
      <c r="B18" s="2" t="s">
        <v>57</v>
      </c>
      <c r="C18" s="2" t="s">
        <v>20</v>
      </c>
      <c r="D18" s="1">
        <v>0.22</v>
      </c>
      <c r="E18" s="13">
        <f>D18*D8*2</f>
        <v>2270.488</v>
      </c>
      <c r="F18" s="7">
        <f t="shared" si="0"/>
        <v>2111.55384</v>
      </c>
      <c r="G18" s="13">
        <f t="shared" si="2"/>
        <v>2270.488</v>
      </c>
      <c r="H18" s="7">
        <f t="shared" si="3"/>
        <v>-158.9341599999998</v>
      </c>
      <c r="I18" s="7">
        <f t="shared" si="1"/>
        <v>158.9341599999998</v>
      </c>
      <c r="J18" s="43" t="s">
        <v>42</v>
      </c>
    </row>
    <row r="19" spans="1:10" ht="25.5">
      <c r="A19" s="42"/>
      <c r="B19" s="2" t="s">
        <v>58</v>
      </c>
      <c r="C19" s="2" t="s">
        <v>20</v>
      </c>
      <c r="D19" s="1">
        <v>0.91</v>
      </c>
      <c r="E19" s="13">
        <f>D19*D8*10</f>
        <v>46957.82</v>
      </c>
      <c r="F19" s="7">
        <f t="shared" si="0"/>
        <v>43670.7726</v>
      </c>
      <c r="G19" s="13">
        <f t="shared" si="2"/>
        <v>46957.82</v>
      </c>
      <c r="H19" s="7">
        <f t="shared" si="3"/>
        <v>-3287.047400000003</v>
      </c>
      <c r="I19" s="7">
        <f t="shared" si="1"/>
        <v>3287.047400000003</v>
      </c>
      <c r="J19" s="43" t="s">
        <v>42</v>
      </c>
    </row>
    <row r="20" spans="1:10" ht="25.5">
      <c r="A20" s="42" t="s">
        <v>30</v>
      </c>
      <c r="B20" s="31" t="s">
        <v>31</v>
      </c>
      <c r="C20" s="2" t="s">
        <v>20</v>
      </c>
      <c r="D20" s="2">
        <v>0.25</v>
      </c>
      <c r="E20" s="13">
        <f>D20*D8*12</f>
        <v>15480.599999999999</v>
      </c>
      <c r="F20" s="7">
        <f t="shared" si="0"/>
        <v>14396.957999999999</v>
      </c>
      <c r="G20" s="13">
        <f t="shared" si="2"/>
        <v>15480.599999999999</v>
      </c>
      <c r="H20" s="7">
        <f t="shared" si="3"/>
        <v>-1083.6419999999998</v>
      </c>
      <c r="I20" s="7">
        <f t="shared" si="1"/>
        <v>1083.6419999999998</v>
      </c>
      <c r="J20" s="43" t="s">
        <v>43</v>
      </c>
    </row>
    <row r="21" spans="1:10" ht="25.5">
      <c r="A21" s="42" t="s">
        <v>32</v>
      </c>
      <c r="B21" s="30" t="s">
        <v>33</v>
      </c>
      <c r="C21" s="2" t="s">
        <v>20</v>
      </c>
      <c r="D21" s="2">
        <v>0.06</v>
      </c>
      <c r="E21" s="13">
        <f>D21*D8*12</f>
        <v>3715.3439999999996</v>
      </c>
      <c r="F21" s="7">
        <f t="shared" si="0"/>
        <v>3455.2699199999997</v>
      </c>
      <c r="G21" s="13">
        <f t="shared" si="2"/>
        <v>3715.3439999999996</v>
      </c>
      <c r="H21" s="7">
        <f t="shared" si="3"/>
        <v>-260.07407999999987</v>
      </c>
      <c r="I21" s="7">
        <f t="shared" si="1"/>
        <v>260.07407999999987</v>
      </c>
      <c r="J21" s="43" t="s">
        <v>44</v>
      </c>
    </row>
    <row r="22" spans="1:10" ht="25.5">
      <c r="A22" s="44" t="s">
        <v>34</v>
      </c>
      <c r="B22" s="2" t="s">
        <v>35</v>
      </c>
      <c r="C22" s="2" t="s">
        <v>20</v>
      </c>
      <c r="D22" s="2">
        <v>0.07</v>
      </c>
      <c r="E22" s="13">
        <f>D22*D8*12</f>
        <v>4334.568</v>
      </c>
      <c r="F22" s="7">
        <f t="shared" si="0"/>
        <v>4031.1482400000004</v>
      </c>
      <c r="G22" s="13">
        <f t="shared" si="2"/>
        <v>4334.568</v>
      </c>
      <c r="H22" s="7">
        <f t="shared" si="3"/>
        <v>-303.41975999999977</v>
      </c>
      <c r="I22" s="7">
        <f t="shared" si="1"/>
        <v>303.41975999999977</v>
      </c>
      <c r="J22" s="43" t="s">
        <v>45</v>
      </c>
    </row>
    <row r="23" spans="1:10" ht="12.75">
      <c r="A23" s="44" t="s">
        <v>48</v>
      </c>
      <c r="B23" s="2" t="s">
        <v>36</v>
      </c>
      <c r="C23" s="2" t="s">
        <v>20</v>
      </c>
      <c r="D23" s="2">
        <v>0.02</v>
      </c>
      <c r="E23" s="13">
        <f>D23*D8*12</f>
        <v>1238.4479999999999</v>
      </c>
      <c r="F23" s="7">
        <f t="shared" si="0"/>
        <v>1151.7566399999998</v>
      </c>
      <c r="G23" s="13">
        <f t="shared" si="2"/>
        <v>1238.4479999999999</v>
      </c>
      <c r="H23" s="7">
        <f t="shared" si="3"/>
        <v>-86.69136000000003</v>
      </c>
      <c r="I23" s="7">
        <f>E23-F23</f>
        <v>86.69136000000003</v>
      </c>
      <c r="J23" s="26" t="s">
        <v>46</v>
      </c>
    </row>
    <row r="24" spans="1:10" ht="12.75">
      <c r="A24" s="42"/>
      <c r="B24" s="2"/>
      <c r="C24" s="2"/>
      <c r="D24" s="2"/>
      <c r="E24" s="13"/>
      <c r="F24" s="7"/>
      <c r="G24" s="13"/>
      <c r="H24" s="7"/>
      <c r="I24" s="7"/>
      <c r="J24" s="26"/>
    </row>
    <row r="25" spans="1:10" ht="25.5">
      <c r="A25" s="42">
        <v>2</v>
      </c>
      <c r="B25" s="4" t="s">
        <v>37</v>
      </c>
      <c r="C25" s="2" t="s">
        <v>20</v>
      </c>
      <c r="D25" s="2">
        <v>1.57</v>
      </c>
      <c r="E25" s="32">
        <f>D25*D8*12</f>
        <v>97218.168</v>
      </c>
      <c r="F25" s="10">
        <f>E25*93/100</f>
        <v>90412.89624</v>
      </c>
      <c r="G25" s="32">
        <f>E25</f>
        <v>97218.168</v>
      </c>
      <c r="H25" s="10">
        <f>F25-G25</f>
        <v>-6805.271760000003</v>
      </c>
      <c r="I25" s="10">
        <f>E25-F25</f>
        <v>6805.271760000003</v>
      </c>
      <c r="J25" s="43" t="s">
        <v>47</v>
      </c>
    </row>
    <row r="26" spans="1:10" ht="12.75">
      <c r="A26" s="42"/>
      <c r="B26" s="4"/>
      <c r="C26" s="2"/>
      <c r="D26" s="2"/>
      <c r="E26" s="32"/>
      <c r="F26" s="10"/>
      <c r="G26" s="32"/>
      <c r="H26" s="10"/>
      <c r="I26" s="10"/>
      <c r="J26" s="26"/>
    </row>
    <row r="27" spans="1:10" ht="25.5">
      <c r="A27" s="42">
        <v>3</v>
      </c>
      <c r="B27" s="36" t="s">
        <v>65</v>
      </c>
      <c r="C27" s="2" t="s">
        <v>20</v>
      </c>
      <c r="D27" s="2"/>
      <c r="E27" s="32">
        <f>E28+E29+E30</f>
        <v>147375.31199999998</v>
      </c>
      <c r="F27" s="10">
        <f>F28+F30</f>
        <v>148704.53015999997</v>
      </c>
      <c r="G27" s="32">
        <f>G31+G38</f>
        <v>47105.83067999991</v>
      </c>
      <c r="H27" s="32">
        <f>F27-G27</f>
        <v>101598.69948000005</v>
      </c>
      <c r="I27" s="32">
        <f>E27-F27</f>
        <v>-1329.2181599999894</v>
      </c>
      <c r="J27" s="26"/>
    </row>
    <row r="28" spans="1:10" ht="12.75">
      <c r="A28" s="42"/>
      <c r="B28" s="37">
        <v>2010</v>
      </c>
      <c r="C28" s="2" t="s">
        <v>20</v>
      </c>
      <c r="D28" s="2">
        <v>2.38</v>
      </c>
      <c r="E28" s="13">
        <f>D28*12*D8</f>
        <v>147375.31199999998</v>
      </c>
      <c r="F28" s="7">
        <f>E28*93/100</f>
        <v>137059.04015999998</v>
      </c>
      <c r="G28" s="2"/>
      <c r="H28" s="2"/>
      <c r="I28" s="2"/>
      <c r="J28" s="26" t="s">
        <v>55</v>
      </c>
    </row>
    <row r="29" spans="1:10" ht="12.75">
      <c r="A29" s="42"/>
      <c r="B29" s="2"/>
      <c r="C29" s="2"/>
      <c r="D29" s="2"/>
      <c r="E29" s="13"/>
      <c r="F29" s="7"/>
      <c r="G29" s="2"/>
      <c r="H29" s="2"/>
      <c r="I29" s="2"/>
      <c r="J29" s="26"/>
    </row>
    <row r="30" spans="1:10" ht="12.75">
      <c r="A30" s="42"/>
      <c r="B30" s="30" t="s">
        <v>59</v>
      </c>
      <c r="C30" s="2" t="s">
        <v>20</v>
      </c>
      <c r="D30" s="2"/>
      <c r="E30" s="13"/>
      <c r="F30" s="7">
        <v>11645.49</v>
      </c>
      <c r="G30" s="2"/>
      <c r="H30" s="2"/>
      <c r="I30" s="2"/>
      <c r="J30" s="26"/>
    </row>
    <row r="31" spans="1:10" ht="12.75">
      <c r="A31" s="41"/>
      <c r="B31" s="2" t="s">
        <v>68</v>
      </c>
      <c r="C31" s="2"/>
      <c r="D31" s="2"/>
      <c r="E31" s="13"/>
      <c r="F31" s="7"/>
      <c r="G31" s="32">
        <f>G35+G36+G37</f>
        <v>17262.33</v>
      </c>
      <c r="H31" s="2"/>
      <c r="I31" s="2"/>
      <c r="J31" s="26"/>
    </row>
    <row r="32" spans="1:10" ht="12.75" hidden="1">
      <c r="A32" s="45"/>
      <c r="B32" s="2"/>
      <c r="C32" s="2"/>
      <c r="D32" s="2"/>
      <c r="E32" s="13"/>
      <c r="F32" s="7"/>
      <c r="G32" s="2"/>
      <c r="H32" s="2"/>
      <c r="I32" s="2"/>
      <c r="J32" s="26"/>
    </row>
    <row r="33" spans="1:10" ht="12.75" hidden="1">
      <c r="A33" s="45"/>
      <c r="B33" s="2"/>
      <c r="C33" s="2"/>
      <c r="D33" s="2"/>
      <c r="E33" s="13"/>
      <c r="F33" s="7"/>
      <c r="G33" s="2"/>
      <c r="H33" s="2"/>
      <c r="I33" s="2"/>
      <c r="J33" s="26"/>
    </row>
    <row r="34" spans="1:10" ht="12.75" hidden="1">
      <c r="A34" s="45"/>
      <c r="B34" s="2"/>
      <c r="C34" s="2"/>
      <c r="D34" s="2"/>
      <c r="E34" s="13"/>
      <c r="F34" s="7"/>
      <c r="G34" s="2"/>
      <c r="H34" s="2"/>
      <c r="I34" s="2"/>
      <c r="J34" s="26"/>
    </row>
    <row r="35" spans="1:10" ht="12.75">
      <c r="A35" s="45"/>
      <c r="B35" s="30" t="s">
        <v>70</v>
      </c>
      <c r="C35" s="2"/>
      <c r="D35" s="2"/>
      <c r="E35" s="13"/>
      <c r="F35" s="7"/>
      <c r="G35" s="13">
        <v>4203.9</v>
      </c>
      <c r="H35" s="2"/>
      <c r="I35" s="2"/>
      <c r="J35" s="26"/>
    </row>
    <row r="36" spans="1:10" ht="12.75">
      <c r="A36" s="45"/>
      <c r="B36" s="30" t="s">
        <v>71</v>
      </c>
      <c r="C36" s="7"/>
      <c r="D36" s="2"/>
      <c r="E36" s="13"/>
      <c r="F36" s="7"/>
      <c r="G36" s="13">
        <v>13058.43</v>
      </c>
      <c r="H36" s="2"/>
      <c r="I36" s="2"/>
      <c r="J36" s="26"/>
    </row>
    <row r="37" spans="1:10" ht="12.75">
      <c r="A37" s="45"/>
      <c r="B37" s="2"/>
      <c r="C37" s="2"/>
      <c r="D37" s="2"/>
      <c r="E37" s="13"/>
      <c r="F37" s="7"/>
      <c r="G37" s="13"/>
      <c r="H37" s="2"/>
      <c r="I37" s="2"/>
      <c r="J37" s="26"/>
    </row>
    <row r="38" spans="1:10" ht="12.75">
      <c r="A38" s="45"/>
      <c r="B38" s="2" t="s">
        <v>56</v>
      </c>
      <c r="C38" s="7"/>
      <c r="D38" s="2"/>
      <c r="E38" s="13"/>
      <c r="F38" s="7"/>
      <c r="G38" s="13">
        <f>I25+I10</f>
        <v>29843.50067999991</v>
      </c>
      <c r="H38" s="2"/>
      <c r="I38" s="2"/>
      <c r="J38" s="26"/>
    </row>
    <row r="39" spans="1:10" ht="12.75">
      <c r="A39" s="45"/>
      <c r="B39" s="2" t="s">
        <v>39</v>
      </c>
      <c r="C39" s="7"/>
      <c r="D39" s="2"/>
      <c r="E39" s="13"/>
      <c r="F39" s="7"/>
      <c r="G39" s="13"/>
      <c r="H39" s="2"/>
      <c r="I39" s="2"/>
      <c r="J39" s="26"/>
    </row>
    <row r="40" spans="1:10" ht="25.5">
      <c r="A40" s="45">
        <v>4</v>
      </c>
      <c r="B40" s="36" t="s">
        <v>64</v>
      </c>
      <c r="C40" s="2" t="s">
        <v>20</v>
      </c>
      <c r="D40" s="2">
        <v>1.5</v>
      </c>
      <c r="E40" s="32">
        <v>209714.28</v>
      </c>
      <c r="F40" s="10">
        <v>207946.71</v>
      </c>
      <c r="G40" s="4">
        <v>0</v>
      </c>
      <c r="H40" s="10">
        <f>F40-G40</f>
        <v>207946.71</v>
      </c>
      <c r="I40" s="4">
        <v>1767.57</v>
      </c>
      <c r="J40" s="26"/>
    </row>
    <row r="41" spans="1:10" ht="12.75">
      <c r="A41" s="45"/>
      <c r="B41" s="36" t="s">
        <v>66</v>
      </c>
      <c r="C41" s="2"/>
      <c r="D41" s="2"/>
      <c r="E41" s="32"/>
      <c r="F41" s="10"/>
      <c r="G41" s="4"/>
      <c r="H41" s="10"/>
      <c r="I41" s="4"/>
      <c r="J41" s="26"/>
    </row>
    <row r="42" spans="1:10" ht="12.75">
      <c r="A42" s="45"/>
      <c r="B42" s="36"/>
      <c r="C42" s="2"/>
      <c r="D42" s="2"/>
      <c r="E42" s="32"/>
      <c r="F42" s="10"/>
      <c r="G42" s="4"/>
      <c r="H42" s="10"/>
      <c r="I42" s="4"/>
      <c r="J42" s="26"/>
    </row>
    <row r="43" spans="1:10" ht="12.75">
      <c r="A43" s="45"/>
      <c r="B43" s="36"/>
      <c r="C43" s="2"/>
      <c r="D43" s="2"/>
      <c r="E43" s="32"/>
      <c r="F43" s="10"/>
      <c r="G43" s="4"/>
      <c r="H43" s="10"/>
      <c r="I43" s="4"/>
      <c r="J43" s="26"/>
    </row>
    <row r="44" spans="1:10" ht="12.75">
      <c r="A44" s="45"/>
      <c r="B44" s="2" t="s">
        <v>67</v>
      </c>
      <c r="C44" s="2"/>
      <c r="D44" s="2"/>
      <c r="E44" s="32"/>
      <c r="F44" s="10"/>
      <c r="G44" s="10"/>
      <c r="H44" s="4"/>
      <c r="I44" s="4"/>
      <c r="J44" s="26"/>
    </row>
    <row r="45" spans="1:10" ht="12.75">
      <c r="A45" s="45"/>
      <c r="B45" s="30"/>
      <c r="C45" s="7"/>
      <c r="D45" s="2"/>
      <c r="E45" s="13"/>
      <c r="F45" s="7"/>
      <c r="G45" s="2"/>
      <c r="H45" s="2"/>
      <c r="I45" s="2"/>
      <c r="J45" s="43"/>
    </row>
    <row r="46" spans="1:10" ht="12.75">
      <c r="A46" s="45">
        <v>5</v>
      </c>
      <c r="B46" s="4" t="s">
        <v>38</v>
      </c>
      <c r="C46" s="2"/>
      <c r="D46" s="2"/>
      <c r="E46" s="13">
        <f>E47+E48+E49+E50</f>
        <v>1976600</v>
      </c>
      <c r="F46" s="13">
        <f>F47+F48+F49+F50</f>
        <v>1865950</v>
      </c>
      <c r="G46" s="13">
        <f>G47+G48+G49+G50</f>
        <v>1865950</v>
      </c>
      <c r="H46" s="13">
        <f>H47+H48+H49+H50</f>
        <v>-110650</v>
      </c>
      <c r="I46" s="13">
        <f>I47+I48+I49+I50</f>
        <v>-110650</v>
      </c>
      <c r="J46" s="26"/>
    </row>
    <row r="47" spans="1:10" ht="12.75">
      <c r="A47" s="45"/>
      <c r="B47" s="2" t="s">
        <v>60</v>
      </c>
      <c r="C47" s="7" t="s">
        <v>20</v>
      </c>
      <c r="D47" s="13"/>
      <c r="E47" s="13">
        <v>1036280</v>
      </c>
      <c r="F47" s="13">
        <v>963620</v>
      </c>
      <c r="G47" s="13">
        <f>F47</f>
        <v>963620</v>
      </c>
      <c r="H47" s="13">
        <f>F47-E47</f>
        <v>-72660</v>
      </c>
      <c r="I47" s="13">
        <f>F47-E47</f>
        <v>-72660</v>
      </c>
      <c r="J47" s="26"/>
    </row>
    <row r="48" spans="1:10" ht="12.75">
      <c r="A48" s="44"/>
      <c r="B48" s="30" t="s">
        <v>61</v>
      </c>
      <c r="C48" s="2" t="s">
        <v>20</v>
      </c>
      <c r="D48" s="2"/>
      <c r="E48" s="13">
        <v>585470</v>
      </c>
      <c r="F48" s="13">
        <v>558730</v>
      </c>
      <c r="G48" s="13">
        <f>F48</f>
        <v>558730</v>
      </c>
      <c r="H48" s="13">
        <f>F48-E48</f>
        <v>-26740</v>
      </c>
      <c r="I48" s="13">
        <f>F48-E48</f>
        <v>-26740</v>
      </c>
      <c r="J48" s="26"/>
    </row>
    <row r="49" spans="1:10" ht="12.75">
      <c r="A49" s="45"/>
      <c r="B49" s="30" t="s">
        <v>62</v>
      </c>
      <c r="C49" s="2" t="s">
        <v>20</v>
      </c>
      <c r="D49" s="2"/>
      <c r="E49" s="13">
        <v>176440</v>
      </c>
      <c r="F49" s="13">
        <v>170750</v>
      </c>
      <c r="G49" s="13">
        <f>F49</f>
        <v>170750</v>
      </c>
      <c r="H49" s="13">
        <f>F49-E49</f>
        <v>-5690</v>
      </c>
      <c r="I49" s="13">
        <f>F49-E49</f>
        <v>-5690</v>
      </c>
      <c r="J49" s="26"/>
    </row>
    <row r="50" spans="1:10" ht="13.5" thickBot="1">
      <c r="A50" s="46"/>
      <c r="B50" s="47" t="s">
        <v>63</v>
      </c>
      <c r="C50" s="48" t="s">
        <v>20</v>
      </c>
      <c r="D50" s="48"/>
      <c r="E50" s="28">
        <v>178410</v>
      </c>
      <c r="F50" s="28">
        <v>172850</v>
      </c>
      <c r="G50" s="28">
        <f>F50</f>
        <v>172850</v>
      </c>
      <c r="H50" s="28">
        <f>F50-E50</f>
        <v>-5560</v>
      </c>
      <c r="I50" s="28">
        <f>F50-E50</f>
        <v>-5560</v>
      </c>
      <c r="J50" s="29"/>
    </row>
    <row r="51" spans="1:4" s="3" customFormat="1" ht="12.75">
      <c r="A51" s="16"/>
      <c r="B51" s="35"/>
      <c r="C51" s="16"/>
      <c r="D51" s="16"/>
    </row>
    <row r="52" spans="1:7" ht="12.75">
      <c r="A52" s="16"/>
      <c r="B52" s="34"/>
      <c r="C52" s="33"/>
      <c r="D52" s="33"/>
      <c r="E52" s="34" t="s">
        <v>53</v>
      </c>
      <c r="F52" s="3"/>
      <c r="G52" s="3"/>
    </row>
    <row r="53" spans="1:7" ht="12.75">
      <c r="A53" s="15"/>
      <c r="B53" s="14"/>
      <c r="C53" s="3"/>
      <c r="D53" s="3"/>
      <c r="E53" s="3"/>
      <c r="F53" s="3"/>
      <c r="G53" s="3"/>
    </row>
    <row r="54" spans="1:7" ht="12.75">
      <c r="A54" s="3"/>
      <c r="B54" s="3"/>
      <c r="C54" s="3"/>
      <c r="D54" s="3"/>
      <c r="E54" s="3"/>
      <c r="F54" s="3"/>
      <c r="G54" s="3"/>
    </row>
    <row r="55" spans="1:8" ht="12.75">
      <c r="A55" s="16"/>
      <c r="B55" s="14"/>
      <c r="C55" s="12"/>
      <c r="D55" s="3"/>
      <c r="E55" s="3"/>
      <c r="F55" s="14" t="s">
        <v>49</v>
      </c>
      <c r="G55" s="12"/>
      <c r="H55" s="3"/>
    </row>
    <row r="56" spans="1:7" ht="12.75">
      <c r="A56" s="16"/>
      <c r="B56" s="3"/>
      <c r="C56" s="12"/>
      <c r="D56" s="3"/>
      <c r="E56" s="3"/>
      <c r="F56" s="3"/>
      <c r="G56" s="3"/>
    </row>
    <row r="57" spans="1:7" ht="12.75">
      <c r="A57" s="18"/>
      <c r="B57" s="3"/>
      <c r="C57" s="12"/>
      <c r="D57" s="3"/>
      <c r="E57" s="3"/>
      <c r="F57" s="3"/>
      <c r="G57" s="3"/>
    </row>
    <row r="58" spans="1:7" ht="12.75">
      <c r="A58" s="19"/>
      <c r="B58" s="3"/>
      <c r="C58" s="3"/>
      <c r="D58" s="3"/>
      <c r="E58" s="3"/>
      <c r="F58" s="3"/>
      <c r="G58" s="3"/>
    </row>
    <row r="59" spans="1:7" ht="12.75">
      <c r="A59" s="19"/>
      <c r="B59" s="11"/>
      <c r="C59" s="3"/>
      <c r="D59" s="3"/>
      <c r="E59" s="3"/>
      <c r="F59" s="3"/>
      <c r="G59" s="17"/>
    </row>
    <row r="60" spans="1:7" ht="18" customHeight="1">
      <c r="A60" s="3"/>
      <c r="B60" s="15" t="s">
        <v>50</v>
      </c>
      <c r="C60" s="3"/>
      <c r="D60" s="3"/>
      <c r="E60" s="3"/>
      <c r="F60" s="3"/>
      <c r="G60" s="3"/>
    </row>
    <row r="61" ht="12.75">
      <c r="B61" s="38" t="s">
        <v>51</v>
      </c>
    </row>
    <row r="62" ht="12.75">
      <c r="B62" s="38" t="s">
        <v>52</v>
      </c>
    </row>
  </sheetData>
  <sheetProtection/>
  <mergeCells count="12">
    <mergeCell ref="I5:I6"/>
    <mergeCell ref="J5:J6"/>
    <mergeCell ref="G5:G6"/>
    <mergeCell ref="H5:H6"/>
    <mergeCell ref="A3:F3"/>
    <mergeCell ref="A2:F2"/>
    <mergeCell ref="C5:C6"/>
    <mergeCell ref="D5:D6"/>
    <mergeCell ref="E5:E6"/>
    <mergeCell ref="F5:F6"/>
    <mergeCell ref="A5:A6"/>
    <mergeCell ref="B5:B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rubtcova</cp:lastModifiedBy>
  <cp:lastPrinted>2011-04-12T10:50:49Z</cp:lastPrinted>
  <dcterms:created xsi:type="dcterms:W3CDTF">2010-07-05T09:11:27Z</dcterms:created>
  <dcterms:modified xsi:type="dcterms:W3CDTF">2011-04-12T10:51:01Z</dcterms:modified>
  <cp:category/>
  <cp:version/>
  <cp:contentType/>
  <cp:contentStatus/>
</cp:coreProperties>
</file>